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E:\Documents\Pine Barons\BOD Business\2019 Board Business\04 April\Singing Valentines Comparison\"/>
    </mc:Choice>
  </mc:AlternateContent>
  <xr:revisionPtr revIDLastSave="0" documentId="8_{6CAB8C61-9F15-49BD-B268-B0BAEFA78274}" xr6:coauthVersionLast="43" xr6:coauthVersionMax="43" xr10:uidLastSave="{00000000-0000-0000-0000-000000000000}"/>
  <bookViews>
    <workbookView xWindow="1170" yWindow="600" windowWidth="19125" windowHeight="10320" xr2:uid="{00000000-000D-0000-FFFF-FFFF00000000}"/>
  </bookViews>
  <sheets>
    <sheet name="Sheet1" sheetId="1" r:id="rId1"/>
    <sheet name="Sheet2" sheetId="2" r:id="rId2"/>
  </sheets>
  <definedNames>
    <definedName name="_xlnm._FilterDatabase" localSheetId="0" hidden="1">Sheet1!$M$1:$M$436</definedName>
    <definedName name="_xlnm.Print_Area" localSheetId="0">Sheet1!$S$1:$AV$28</definedName>
    <definedName name="_xlnm.Print_Titles" localSheetId="0">Sheet1!$S:$S,Sheet1!$1:$2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2" i="2" l="1"/>
  <c r="N262" i="1" s="1"/>
  <c r="C20" i="2"/>
  <c r="N260" i="1" s="1"/>
  <c r="N259" i="1"/>
  <c r="C7" i="2"/>
  <c r="O248" i="1" l="1"/>
  <c r="N261" i="1" s="1"/>
  <c r="N263" i="1" s="1"/>
  <c r="J253" i="1"/>
  <c r="J252" i="1"/>
  <c r="J251" i="1"/>
  <c r="N248" i="1"/>
  <c r="N264" i="1" s="1"/>
  <c r="N268" i="1" s="1"/>
  <c r="M256" i="1" l="1"/>
  <c r="M255" i="1"/>
  <c r="M254" i="1"/>
  <c r="M253" i="1"/>
  <c r="M252" i="1"/>
  <c r="M251" i="1" l="1"/>
  <c r="M2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OS Jones</author>
  </authors>
  <commentList>
    <comment ref="E66" authorId="0" shapeId="0" xr:uid="{00000000-0006-0000-0000-000001000000}">
      <text>
        <r>
          <rPr>
            <b/>
            <sz val="9"/>
            <color indexed="81"/>
            <rFont val="Tahoma"/>
            <family val="2"/>
          </rPr>
          <t>Richard OS Jones:</t>
        </r>
        <r>
          <rPr>
            <sz val="9"/>
            <color indexed="81"/>
            <rFont val="Tahoma"/>
            <family val="2"/>
          </rPr>
          <t xml:space="preserve">
</t>
        </r>
      </text>
    </comment>
  </commentList>
</comments>
</file>

<file path=xl/sharedStrings.xml><?xml version="1.0" encoding="utf-8"?>
<sst xmlns="http://schemas.openxmlformats.org/spreadsheetml/2006/main" count="643" uniqueCount="375">
  <si>
    <t xml:space="preserve">    RECIPIENT</t>
  </si>
  <si>
    <t xml:space="preserve">   FROM</t>
  </si>
  <si>
    <t xml:space="preserve">        ADDRESS</t>
  </si>
  <si>
    <t>WINDOW</t>
  </si>
  <si>
    <t>PREF.TIME</t>
  </si>
  <si>
    <t xml:space="preserve">  PHONE NO.</t>
  </si>
  <si>
    <t>PAYMENT</t>
  </si>
  <si>
    <t xml:space="preserve">    DIRECTIONS</t>
  </si>
  <si>
    <t xml:space="preserve">  QUARTET ASSIGNED</t>
  </si>
  <si>
    <t>.</t>
  </si>
  <si>
    <t>,</t>
  </si>
  <si>
    <t>Yes</t>
  </si>
  <si>
    <t xml:space="preserve"> </t>
  </si>
  <si>
    <t>paypal</t>
  </si>
  <si>
    <t>9-</t>
  </si>
  <si>
    <t>10-</t>
  </si>
  <si>
    <t>11-</t>
  </si>
  <si>
    <t>12-</t>
  </si>
  <si>
    <t>1-</t>
  </si>
  <si>
    <t>2-</t>
  </si>
  <si>
    <t>3-</t>
  </si>
  <si>
    <t>4-</t>
  </si>
  <si>
    <t>5-</t>
  </si>
  <si>
    <t>6-</t>
  </si>
  <si>
    <t>7-</t>
  </si>
  <si>
    <t>8--</t>
  </si>
  <si>
    <t>8-</t>
  </si>
  <si>
    <t>Paypal</t>
  </si>
  <si>
    <t xml:space="preserve">  </t>
  </si>
  <si>
    <t>X</t>
  </si>
  <si>
    <t>k</t>
  </si>
  <si>
    <t>Friday</t>
  </si>
  <si>
    <t xml:space="preserve">    Job Number</t>
  </si>
  <si>
    <t>Card Phrase</t>
  </si>
  <si>
    <t>Candy Contact</t>
  </si>
  <si>
    <t>Tom Peck</t>
  </si>
  <si>
    <t>Bryn Mawr, Chapter</t>
  </si>
  <si>
    <t>717-733-2340</t>
  </si>
  <si>
    <t>Date</t>
  </si>
  <si>
    <t xml:space="preserve">Thursday </t>
  </si>
  <si>
    <t>Saturday</t>
  </si>
  <si>
    <t>John Nielsen</t>
  </si>
  <si>
    <t>3GM</t>
  </si>
  <si>
    <t>Jim Scollay</t>
  </si>
  <si>
    <t>Under Construction</t>
  </si>
  <si>
    <t>Referral Source</t>
  </si>
  <si>
    <t>Date of Contact</t>
  </si>
  <si>
    <t>Sunshine Boys</t>
  </si>
  <si>
    <t xml:space="preserve">          THREE GOOD MEN
Joel, 856-428-2482;609-330-7707</t>
  </si>
  <si>
    <t>11am</t>
  </si>
  <si>
    <t>3pm</t>
  </si>
  <si>
    <t>7pm</t>
  </si>
  <si>
    <t>5pm</t>
  </si>
  <si>
    <t>Ralph MacClemmy</t>
  </si>
  <si>
    <t>4 Ever Young</t>
  </si>
  <si>
    <t>Pine baron</t>
  </si>
  <si>
    <t>Stats</t>
  </si>
  <si>
    <t>Here Comes Treble Jeff Hudson (609)605-3102</t>
  </si>
  <si>
    <t>Sunday</t>
  </si>
  <si>
    <t>Probable Cause
Bruce, 856-266-6280</t>
  </si>
  <si>
    <t>Pine Barons Quartet
Ron Cappuccio (609) 605-2202</t>
  </si>
  <si>
    <t>Sunshine Boys
Jim Dodd, (856) 380-1624</t>
  </si>
  <si>
    <t>Brad Thayer</t>
  </si>
  <si>
    <t>Bass</t>
  </si>
  <si>
    <t>Extra Singers</t>
  </si>
  <si>
    <t>Thursday 2/12</t>
  </si>
  <si>
    <t>Friday 2/13</t>
  </si>
  <si>
    <t>Saturday 2/14</t>
  </si>
  <si>
    <t>Sunday 2/15</t>
  </si>
  <si>
    <t>Randy Deger</t>
  </si>
  <si>
    <t>Tenor</t>
  </si>
  <si>
    <t>Art Hare</t>
  </si>
  <si>
    <t>902 Jacksonville Road, Burlington, NJ 08016</t>
  </si>
  <si>
    <t>10a-12N</t>
  </si>
  <si>
    <t>856-983-7056</t>
  </si>
  <si>
    <t>Happy Valentine's Day, love Linda and Art</t>
  </si>
  <si>
    <t>chorus</t>
  </si>
  <si>
    <t>Helen Fort Middle School
301 Fort Dix Road
Pemberton, NJ 08068</t>
  </si>
  <si>
    <t>9a - 11a</t>
  </si>
  <si>
    <t>9:30a</t>
  </si>
  <si>
    <t>609-238-9442</t>
  </si>
  <si>
    <t>COD</t>
  </si>
  <si>
    <t>May need extra time to clear school security.</t>
  </si>
  <si>
    <t>Love, Jim</t>
  </si>
  <si>
    <t>Marcy Scollay</t>
  </si>
  <si>
    <t>John McAdams</t>
  </si>
  <si>
    <t>220 St. Mary's Drive
Cherry Hill, NJ 08034</t>
  </si>
  <si>
    <t>Friday, 2/13</t>
  </si>
  <si>
    <t>12N - 2pm</t>
  </si>
  <si>
    <t>12:30pm</t>
  </si>
  <si>
    <t>(215) 597-2151</t>
  </si>
  <si>
    <t>CC/PayPal</t>
  </si>
  <si>
    <t>They eat lunch in the cafeteria from 12:30 until 1:15 so if you could get there in that time window it'd be perfect. you'll have to buzz in ("555") at the front door to get access to the building.</t>
  </si>
  <si>
    <t>Rose McAdams
(Rosie)</t>
  </si>
  <si>
    <t>Christine McGowan</t>
  </si>
  <si>
    <t>Deb Fenza</t>
  </si>
  <si>
    <t>9 - 11a</t>
  </si>
  <si>
    <t>10a</t>
  </si>
  <si>
    <t>856-628-1913</t>
  </si>
  <si>
    <t>Web link</t>
  </si>
  <si>
    <t>Love, to the BEST Mommy ever from Tripp</t>
  </si>
  <si>
    <t>Job #5</t>
  </si>
  <si>
    <t>transit</t>
  </si>
  <si>
    <t>Job#1</t>
  </si>
  <si>
    <t>lunch</t>
  </si>
  <si>
    <t>Job#4</t>
  </si>
  <si>
    <t>Job#6</t>
  </si>
  <si>
    <t>Job#8</t>
  </si>
  <si>
    <t>Job#9</t>
  </si>
  <si>
    <t>transit/dinner</t>
  </si>
  <si>
    <r>
      <rPr>
        <i/>
        <sz val="12"/>
        <color rgb="FFFF0000"/>
        <rFont val="Calibri"/>
        <family val="2"/>
        <scheme val="minor"/>
      </rPr>
      <t>Broad Street Public School
251 Broad Street
Bridgeton, NJ 0830</t>
    </r>
    <r>
      <rPr>
        <sz val="12"/>
        <color rgb="FFFF0000"/>
        <rFont val="Times New Roman"/>
        <family val="1"/>
      </rPr>
      <t>2</t>
    </r>
    <r>
      <rPr>
        <sz val="12"/>
        <rFont val="Times New Roman"/>
        <family val="1"/>
      </rPr>
      <t xml:space="preserve">
1045  Rainbow Circle, Pittsgrove NJ 08318</t>
    </r>
  </si>
  <si>
    <r>
      <rPr>
        <i/>
        <sz val="11"/>
        <color rgb="FFFF0000"/>
        <rFont val="Calibri"/>
        <family val="2"/>
      </rPr>
      <t>Go to office for ID, entrance and escort to classroom. Special Ed Grades 1-4
Sing "You Are My Sunshine", if possible. Show Tickets will be marked paid at Will Call on day of show March 28</t>
    </r>
    <r>
      <rPr>
        <sz val="11"/>
        <rFont val="Calibri"/>
        <family val="2"/>
      </rPr>
      <t xml:space="preserve">
 7 miles south of Rt 55 exit # 45. (Rt 553)
</t>
    </r>
  </si>
  <si>
    <t>Job#3</t>
  </si>
  <si>
    <t>HCT</t>
  </si>
  <si>
    <t>Patricia Dodd</t>
  </si>
  <si>
    <t>Jim Dodd</t>
  </si>
  <si>
    <t>Femmina Italian Grill 408 Stokes Rd
Medford, NJ 08055</t>
  </si>
  <si>
    <t>6pm - 8pm</t>
  </si>
  <si>
    <t>6:15pm</t>
  </si>
  <si>
    <t>Restaurant http://www.femminaitaliangrill.com/</t>
  </si>
  <si>
    <t>(856) - 979 - 5610</t>
  </si>
  <si>
    <t>Susan Thomson</t>
  </si>
  <si>
    <t>Marc Thomson</t>
  </si>
  <si>
    <t>Giumarello's
329 Haddon Ave
Haddon Twp, NJ 08108</t>
  </si>
  <si>
    <t>5pm - 7pm</t>
  </si>
  <si>
    <t>(856)858-1345</t>
  </si>
  <si>
    <t>Resstaurant</t>
  </si>
  <si>
    <t>Love,</t>
  </si>
  <si>
    <t>Recipient's Nickname</t>
  </si>
  <si>
    <t>Suzzie Q</t>
  </si>
  <si>
    <t>Heather Yelle</t>
  </si>
  <si>
    <t>Chris Yelle</t>
  </si>
  <si>
    <t>457 Shirley Road
Appel Farm Arts and Music Center
Elmer, NJ 08318</t>
  </si>
  <si>
    <t>2pm - 4pm</t>
  </si>
  <si>
    <t>(215) 880-9806</t>
  </si>
  <si>
    <t>Office, Large red building next to parking lot, ask for Heather</t>
  </si>
  <si>
    <t>Love, Chris</t>
  </si>
  <si>
    <t>Probable Cause</t>
  </si>
  <si>
    <t>bus card</t>
  </si>
  <si>
    <t>mail check</t>
  </si>
  <si>
    <t>n/a</t>
  </si>
  <si>
    <t>Jennie Stone</t>
  </si>
  <si>
    <t>Jennie</t>
  </si>
  <si>
    <t>Unitarian Univ Church
401 N. Kings Hwy
Cherry Hill, NJ 08034</t>
  </si>
  <si>
    <t>Friday, 6pm - 8pm</t>
  </si>
  <si>
    <t>(609) 509-0083</t>
  </si>
  <si>
    <t>Church , Will be at a dinner at church celebrating Valentines day. Downstairs in the Fellowship Hall</t>
  </si>
  <si>
    <t>Job#2</t>
  </si>
  <si>
    <t>Joel Schwartz</t>
  </si>
  <si>
    <t>Lead</t>
  </si>
  <si>
    <t>Masonic Home Assisted Living Facility
no chocolate for Art's spouse (valentine to follow)</t>
  </si>
  <si>
    <t>Job#12</t>
  </si>
  <si>
    <t>Transit</t>
  </si>
  <si>
    <t>Job #12</t>
  </si>
  <si>
    <t>Job#13</t>
  </si>
  <si>
    <t>Jon#13</t>
  </si>
  <si>
    <t>Job#14</t>
  </si>
  <si>
    <t>Job#15</t>
  </si>
  <si>
    <t>Job#7</t>
  </si>
  <si>
    <t>Al Evans</t>
  </si>
  <si>
    <t>Bud Miller</t>
  </si>
  <si>
    <t>Bass, Bari</t>
  </si>
  <si>
    <t>jIm Grifin</t>
  </si>
  <si>
    <t>bari</t>
  </si>
  <si>
    <t>no</t>
  </si>
  <si>
    <t>Job#16</t>
  </si>
  <si>
    <t>Job#17</t>
  </si>
  <si>
    <t>Special Occasion</t>
  </si>
  <si>
    <t>Joseph Tomasetti</t>
  </si>
  <si>
    <t>Sarah Taylor</t>
  </si>
  <si>
    <t>Sarah</t>
  </si>
  <si>
    <t>Villaris by the pike 26 stone road</t>
  </si>
  <si>
    <t>Laurel springs, NJ 08021</t>
  </si>
  <si>
    <t>Friday, February 13th</t>
  </si>
  <si>
    <t>5 PM to 7 PM</t>
  </si>
  <si>
    <t>(856) - 287 - 6453</t>
  </si>
  <si>
    <t>Bar</t>
  </si>
  <si>
    <t>Love, joe boom</t>
  </si>
  <si>
    <t>blank</t>
  </si>
  <si>
    <t>Jennifer Packer</t>
  </si>
  <si>
    <t>Marzipan</t>
  </si>
  <si>
    <t>Donald Plum</t>
  </si>
  <si>
    <t>9 Bayberry Ct</t>
  </si>
  <si>
    <t>Atco, NJ 08004</t>
  </si>
  <si>
    <t>Saturday, February 14th</t>
  </si>
  <si>
    <t>6 PM to 8 PM</t>
  </si>
  <si>
    <t>(856) - 885 - 3216</t>
  </si>
  <si>
    <t>Parking is limited so park in or directly in front of my driveway</t>
  </si>
  <si>
    <t>Love, Home Star</t>
  </si>
  <si>
    <t>Job#11</t>
  </si>
  <si>
    <t>tina hemphill</t>
  </si>
  <si>
    <t>kitten</t>
  </si>
  <si>
    <t>Steven hemphill</t>
  </si>
  <si>
    <t>108 Harmony rd.</t>
  </si>
  <si>
    <t>mickleton, new jersey 08056</t>
  </si>
  <si>
    <t>(856) - 650 - 7417</t>
  </si>
  <si>
    <t>I love you kitten! I fall in love with you more everyday! it is my pleasure to be your husband! Happy valentine's day kitten!</t>
  </si>
  <si>
    <t>Beverly Scollay</t>
  </si>
  <si>
    <t>Bev</t>
  </si>
  <si>
    <t>St Peters Episcopal Church 1 Hartford Road</t>
  </si>
  <si>
    <t>Medford , NJ 08055</t>
  </si>
  <si>
    <t>(609) - 238 - 9442</t>
  </si>
  <si>
    <t>Request Probable Cause Quartet. We will be singing for a Church Spaghetti Dinner. There is a church service that runs from 5-5:45</t>
  </si>
  <si>
    <t>Jeannie Popielis</t>
  </si>
  <si>
    <t>Jeannie</t>
  </si>
  <si>
    <t>Ken Popielis</t>
  </si>
  <si>
    <t>Eastampton, NJ 08060</t>
  </si>
  <si>
    <t>11 AM to 1 PM</t>
  </si>
  <si>
    <t>CC/Paypal</t>
  </si>
  <si>
    <t>For My Sunshine, Love, Ken</t>
  </si>
  <si>
    <t>Nancy Rawlins</t>
  </si>
  <si>
    <t>Nancy</t>
  </si>
  <si>
    <t>Robert Rawlins</t>
  </si>
  <si>
    <t>148 W. Center St.</t>
  </si>
  <si>
    <t>Clayton, NJ 08312</t>
  </si>
  <si>
    <t xml:space="preserve">114 Rye Rd  Cherry Hill, NJ 08003 
Get on I-295 S in Barclay-Kingston from NJ-70 W 
6 min (2.9 mi) 
Follow I-295 S and NJ-55 S to Ellis Mill Rd/Lincoln Blvd in Glassboro. Take exit 48 from NJ-55 S 
21 min (21.6 mi) 
Follow Aura Rd/Porchtown Rd and Whig Ln to W Center St in Clayton 
8 min (4.6 mi) 
 </t>
  </si>
  <si>
    <t>1 PM to 3 PM</t>
  </si>
  <si>
    <t>(856) - 313 - 2914</t>
  </si>
  <si>
    <t>Job#20</t>
  </si>
  <si>
    <t>Gerald Snyder</t>
  </si>
  <si>
    <t>Gerald</t>
  </si>
  <si>
    <t>Emilie Ford</t>
  </si>
  <si>
    <t>Riverton , NJ 08077</t>
  </si>
  <si>
    <t>3 PM to 5 PM</t>
  </si>
  <si>
    <t>(856) - 829 - 3511</t>
  </si>
  <si>
    <t>This is a client of the Sunshine Boys. We will do a 15-20 minute set of at least 6 songs.</t>
  </si>
  <si>
    <t>Emilie has attended Chorus rehearsals and this is 3rd gig SB will have done for her family.</t>
  </si>
  <si>
    <t>You are my True Love, Emilie</t>
  </si>
  <si>
    <t>SSB</t>
  </si>
  <si>
    <t>Nursing Home
Riverview Estates 303 Bank Avenue</t>
  </si>
  <si>
    <t>Dale McPeak</t>
  </si>
  <si>
    <t>Dale</t>
  </si>
  <si>
    <t>anna chen</t>
  </si>
  <si>
    <t>Cadbury. Physical Therapy Department 2150 Route 38</t>
  </si>
  <si>
    <t>Cherry Hill, New Jersey 08002</t>
  </si>
  <si>
    <t>Thursday, Feb 12th</t>
  </si>
  <si>
    <t>If Thursday is available, it is preferred. Anytime between 8am and 2pm. IF not, please contact me later this week regarding location. On Friday, she may be working at address above or at Kennedy Health Center. 535 Egg Harbor Road. Sewell, NJ 08080 physical therapy department.</t>
  </si>
  <si>
    <t>Non-romantic, best friend Valentine please.</t>
  </si>
  <si>
    <t>Love, BFF</t>
  </si>
  <si>
    <t>Alice Smith</t>
  </si>
  <si>
    <t>Alice</t>
  </si>
  <si>
    <t>Frank Tobolsky</t>
  </si>
  <si>
    <t>11 Chablis Ct</t>
  </si>
  <si>
    <t>Marlton, NJ 08053</t>
  </si>
  <si>
    <t>Happy 1st Valentine's Day, Babygirl! I love you Forever! Frank</t>
  </si>
  <si>
    <t>(215) - 813 - 9700</t>
  </si>
  <si>
    <t>Michelle Hammel</t>
  </si>
  <si>
    <t>Shell</t>
  </si>
  <si>
    <t>Chris Hammel</t>
  </si>
  <si>
    <t>13 Ohio Trail</t>
  </si>
  <si>
    <t>Medford, New Jersey 08055</t>
  </si>
  <si>
    <t>Noon to 2 PM</t>
  </si>
  <si>
    <t>(609) - 504 - 0224</t>
  </si>
  <si>
    <t>It is also for my daughter Angelina.</t>
  </si>
  <si>
    <t>Love, (Your Husband) Chris</t>
  </si>
  <si>
    <t>Job#19</t>
  </si>
  <si>
    <t>Ann Petrie</t>
  </si>
  <si>
    <t>Ann</t>
  </si>
  <si>
    <t>Lou Petrie</t>
  </si>
  <si>
    <t>Aldo Lamberti Rt. 70 and Grove St.</t>
  </si>
  <si>
    <t>Cherry Hill, NJ 08033</t>
  </si>
  <si>
    <t>7 PM to 9 PM</t>
  </si>
  <si>
    <t>(609) - 923 - 4769</t>
  </si>
  <si>
    <t>Many more happy Valentines Days together. Love, Lou</t>
  </si>
  <si>
    <t>Job#18</t>
  </si>
  <si>
    <t>PC</t>
  </si>
  <si>
    <t>Love, John</t>
  </si>
  <si>
    <t>Happy Birthday and Happy Valentines Day ! Love Jim</t>
  </si>
  <si>
    <t>Love, Bob</t>
  </si>
  <si>
    <t>10a-12n</t>
  </si>
  <si>
    <t>11:00a</t>
  </si>
  <si>
    <t>Geraldine Adams</t>
  </si>
  <si>
    <t>Gerry</t>
  </si>
  <si>
    <t>Janis Adams</t>
  </si>
  <si>
    <t>Blackwood, NJ 08012</t>
  </si>
  <si>
    <t>(856) - 478 - 9783</t>
  </si>
  <si>
    <t>Love, Chuck and Janis. Happy Valentine's Day, Mom. We love you. xo</t>
  </si>
  <si>
    <t>Job#21</t>
  </si>
  <si>
    <t>Elmwood Hills Healthcare Center
425 Woodbury-Turnersville Road</t>
  </si>
  <si>
    <t>Job#22</t>
  </si>
  <si>
    <t>N/A</t>
  </si>
  <si>
    <t>31 Wood Duck Drive</t>
  </si>
  <si>
    <t>Mullica Hill, NJ 08062</t>
  </si>
  <si>
    <t xml:space="preserve">One of the guests at dinner is my husband. The other couple are good friends. Maybe one song could be a love song, and the other about friendship? If not, two love songs are fine. Also, maybe something more contemporary from the 50's or 60s, or from the Beatles music that the chorus is singing in your upcoming show? Or Frank Sinatra? Whatever you choose, I know it will be good!
QT will deliver extra show tickets, candy, flowers, cards at this location.
</t>
  </si>
  <si>
    <t>She is on the first floor in Wing 1E. She should be in the activities room eating lunch. Ask at the front desk if someone could show you where that is.
No show tickets at this location. Tickets go to Job#22 location.</t>
  </si>
  <si>
    <t>Happy Valentine's Day everyone! Love you all! Janis xo</t>
  </si>
  <si>
    <t>Janet Katz</t>
  </si>
  <si>
    <t>Janet</t>
  </si>
  <si>
    <t>Ray Markley</t>
  </si>
  <si>
    <t>Hamilton, NJ 08690</t>
  </si>
  <si>
    <t>(609) - 261 - 1638</t>
  </si>
  <si>
    <t>Nottingham Fire Company Ballroom
200 Mercer Street</t>
  </si>
  <si>
    <t>This is that Annual Meeting of the New Jersey Beekeepers Asso..</t>
  </si>
  <si>
    <t>If you could sing several ( 2 or 3) valentines with a sweet, or honey theme, that would bee stupendous.</t>
  </si>
  <si>
    <t>Credit $60 to Ray</t>
  </si>
  <si>
    <t>Cancelled, Duplicate</t>
  </si>
  <si>
    <t>Job#24</t>
  </si>
  <si>
    <t>Cancelled</t>
  </si>
  <si>
    <t>Brendan McCracken</t>
  </si>
  <si>
    <t>Brendan</t>
  </si>
  <si>
    <t>Lisa McCracken</t>
  </si>
  <si>
    <t>405 E. 2nd Street</t>
  </si>
  <si>
    <t>Moorestown, NJ 08057</t>
  </si>
  <si>
    <t>(973) - 985 - 5799</t>
  </si>
  <si>
    <t>Love, Lisa &amp; Jude</t>
  </si>
  <si>
    <t>Job#26</t>
  </si>
  <si>
    <t>home</t>
  </si>
  <si>
    <t>diner job</t>
  </si>
  <si>
    <t>yellow house
Get on I-295 S in Barclay-Kingston from NJ-70 W 
 6 min (2.9 mi) 
 Follow I-295 S to Swedesboro Ave in Gloucester County. Take exit 17 from I-295 S 
18 min (17.8 mi)
Drive to Harmony Rd in East Greenwich 
2 min (1.3 mi)</t>
  </si>
  <si>
    <t>65 Kensington Dr</t>
  </si>
  <si>
    <t>Saturday, 2/14</t>
  </si>
  <si>
    <t>Enter from knightsbridge Road off Woodlane,
third street on right, Kensington
right at split, tenth house on right, blue, red doors.</t>
  </si>
  <si>
    <t>10-12n</t>
  </si>
  <si>
    <t>(215) - 597 - 2619 (w)
609 702 0378 (h)</t>
  </si>
  <si>
    <t xml:space="preserve"> Linda Severino</t>
  </si>
  <si>
    <t xml:space="preserve"> Linda</t>
  </si>
  <si>
    <t>Charlie Severino</t>
  </si>
  <si>
    <t xml:space="preserve">16 Fairway Dr. </t>
  </si>
  <si>
    <t>Voorhees, NJ 08043</t>
  </si>
  <si>
    <t>(215) - 435 - 1793</t>
  </si>
  <si>
    <t>House is on the Right Hand side of street White Columns</t>
  </si>
  <si>
    <t xml:space="preserve">Roman Nuneral XVI on the Column </t>
  </si>
  <si>
    <t xml:space="preserve"> Love, Chazz </t>
  </si>
  <si>
    <t>Job#27</t>
  </si>
  <si>
    <t>Here Comes Treble</t>
  </si>
  <si>
    <t>paid with check mailed to Bryn Mawr Treasurer</t>
  </si>
  <si>
    <t>Mitchell Green</t>
  </si>
  <si>
    <t>4pm to 6pm</t>
  </si>
  <si>
    <t>5:00pm</t>
  </si>
  <si>
    <t>Job#28</t>
  </si>
  <si>
    <t>Lisa Green</t>
  </si>
  <si>
    <t xml:space="preserve"> Lisa </t>
  </si>
  <si>
    <t xml:space="preserve">525 Justice Drive </t>
  </si>
  <si>
    <t>Love You. Mitch</t>
  </si>
  <si>
    <t>(609) - 876 - 9713</t>
  </si>
  <si>
    <t xml:space="preserve">home </t>
  </si>
  <si>
    <t xml:space="preserve">Chuck, Dave and Sue </t>
  </si>
  <si>
    <t>Saturday, Feb 14</t>
  </si>
  <si>
    <t>Linda Hare</t>
  </si>
  <si>
    <t>no chocolate for Art's spouse (valentine to follow)</t>
  </si>
  <si>
    <t>12-2pm</t>
  </si>
  <si>
    <t>1pm</t>
  </si>
  <si>
    <t>Job#29</t>
  </si>
  <si>
    <t>Mail</t>
  </si>
  <si>
    <t>mail</t>
  </si>
  <si>
    <t>fee to Paypal</t>
  </si>
  <si>
    <t>Pine Barons portion</t>
  </si>
  <si>
    <t>Singing Valentines 2015</t>
  </si>
  <si>
    <t>Candy box order</t>
  </si>
  <si>
    <t>Qty</t>
  </si>
  <si>
    <t>per item const</t>
  </si>
  <si>
    <t>Grand total</t>
  </si>
  <si>
    <t>Flowers from Whole Foods</t>
  </si>
  <si>
    <t>Candy boxes</t>
  </si>
  <si>
    <t>Ad expenses</t>
  </si>
  <si>
    <t>Ad Expenses</t>
  </si>
  <si>
    <t>business cards</t>
  </si>
  <si>
    <t>flyers</t>
  </si>
  <si>
    <t>posters</t>
  </si>
  <si>
    <t>print media</t>
  </si>
  <si>
    <t>electronic media</t>
  </si>
  <si>
    <t>Paypal fee</t>
  </si>
  <si>
    <t>Net Receipt</t>
  </si>
  <si>
    <t>QT Expense</t>
  </si>
  <si>
    <t>Quartet Expenses</t>
  </si>
  <si>
    <t>Mileage</t>
  </si>
  <si>
    <t>@$0.27/mile</t>
  </si>
  <si>
    <t>Fuel</t>
  </si>
  <si>
    <t>Other</t>
  </si>
  <si>
    <t>candy box sales</t>
  </si>
  <si>
    <t>subtotal expenses</t>
  </si>
  <si>
    <t>Payment Methods</t>
  </si>
  <si>
    <t>Counts</t>
  </si>
  <si>
    <t>QT participants</t>
  </si>
  <si>
    <t>Pine Barons Collected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</si>
</sst>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0" x14ac:knownFonts="1">
    <font>
      <sz val="10"/>
      <name val="Arial"/>
    </font>
    <font>
      <sz val="10"/>
      <name val="Arial"/>
    </font>
    <font>
      <sz val="8"/>
      <name val="Arial"/>
    </font>
    <font>
      <b/>
      <sz val="10"/>
      <name val="Arial"/>
      <family val="2"/>
    </font>
    <font>
      <b/>
      <sz val="10"/>
      <color indexed="10"/>
      <name val="Arial"/>
      <family val="2"/>
    </font>
    <font>
      <sz val="10"/>
      <color indexed="10"/>
      <name val="Arial"/>
      <family val="2"/>
    </font>
    <font>
      <b/>
      <sz val="8"/>
      <name val="Arial"/>
      <family val="2"/>
    </font>
    <font>
      <sz val="10"/>
      <name val="Arial"/>
      <family val="2"/>
    </font>
    <font>
      <b/>
      <sz val="9"/>
      <name val="Arial"/>
      <family val="2"/>
    </font>
    <font>
      <sz val="10"/>
      <color indexed="53"/>
      <name val="Arial"/>
    </font>
    <font>
      <sz val="10"/>
      <color indexed="10"/>
      <name val="Arial"/>
    </font>
    <font>
      <b/>
      <sz val="10"/>
      <color indexed="10"/>
      <name val="Arial"/>
    </font>
    <font>
      <sz val="12"/>
      <name val="Times New Roman"/>
      <family val="1"/>
    </font>
    <font>
      <sz val="11"/>
      <name val="Times New Roman"/>
      <family val="1"/>
    </font>
    <font>
      <sz val="12"/>
      <color indexed="10"/>
      <name val="Arial"/>
      <family val="2"/>
    </font>
    <font>
      <sz val="12"/>
      <name val="Arial"/>
      <family val="2"/>
    </font>
    <font>
      <u/>
      <sz val="10"/>
      <color theme="10"/>
      <name val="Arial"/>
    </font>
    <font>
      <strike/>
      <sz val="10"/>
      <name val="Arial"/>
      <family val="2"/>
    </font>
    <font>
      <sz val="9"/>
      <name val="Tahoma"/>
      <family val="2"/>
    </font>
    <font>
      <sz val="11"/>
      <name val="Calibri"/>
      <family val="2"/>
    </font>
    <font>
      <i/>
      <sz val="12"/>
      <color rgb="FFFF0000"/>
      <name val="Calibri"/>
      <family val="2"/>
      <scheme val="minor"/>
    </font>
    <font>
      <sz val="12"/>
      <color rgb="FFFF0000"/>
      <name val="Times New Roman"/>
      <family val="1"/>
    </font>
    <font>
      <i/>
      <sz val="11"/>
      <color rgb="FFFF0000"/>
      <name val="Calibri"/>
      <family val="2"/>
    </font>
    <font>
      <b/>
      <sz val="10"/>
      <name val="Tahoma"/>
      <family val="2"/>
    </font>
    <font>
      <sz val="11"/>
      <name val="Arial"/>
      <family val="2"/>
    </font>
    <font>
      <sz val="11"/>
      <color rgb="FF777777"/>
      <name val="Arial"/>
      <family val="2"/>
    </font>
    <font>
      <b/>
      <sz val="9"/>
      <name val="Tahoma"/>
      <family val="2"/>
    </font>
    <font>
      <b/>
      <sz val="14"/>
      <name val="Tahoma"/>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10"/>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rgb="FFFF0000"/>
        <bgColor indexed="64"/>
      </patternFill>
    </fill>
    <fill>
      <patternFill patternType="solid">
        <fgColor theme="9" tint="0.39994506668294322"/>
        <bgColor indexed="64"/>
      </patternFill>
    </fill>
    <fill>
      <patternFill patternType="solid">
        <fgColor theme="9" tint="-0.49998474074526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9" tint="0.59996337778862885"/>
        <bgColor indexed="64"/>
      </patternFill>
    </fill>
    <fill>
      <patternFill patternType="solid">
        <fgColor theme="2" tint="-0.24994659260841701"/>
        <bgColor indexed="64"/>
      </patternFill>
    </fill>
  </fills>
  <borders count="9">
    <border>
      <left/>
      <right/>
      <top/>
      <bottom/>
      <diagonal/>
    </border>
    <border>
      <left style="thin">
        <color auto="1"/>
      </left>
      <right style="thin">
        <color auto="1"/>
      </right>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245">
    <xf numFmtId="0" fontId="0" fillId="0" borderId="0" xfId="0"/>
    <xf numFmtId="0" fontId="3" fillId="0" borderId="0" xfId="0" applyFont="1"/>
    <xf numFmtId="18" fontId="3" fillId="0" borderId="0" xfId="0" applyNumberFormat="1" applyFont="1"/>
    <xf numFmtId="0" fontId="4" fillId="0" borderId="0" xfId="0" applyFont="1"/>
    <xf numFmtId="0" fontId="5" fillId="0" borderId="0" xfId="0" applyFont="1"/>
    <xf numFmtId="44" fontId="3" fillId="0" borderId="0" xfId="1" applyFont="1"/>
    <xf numFmtId="0" fontId="3" fillId="2" borderId="0" xfId="0" applyFont="1" applyFill="1"/>
    <xf numFmtId="0" fontId="0" fillId="2" borderId="0" xfId="0" applyFill="1"/>
    <xf numFmtId="0" fontId="3" fillId="0" borderId="0" xfId="0" applyFont="1" applyFill="1"/>
    <xf numFmtId="0" fontId="0" fillId="0" borderId="0" xfId="0" applyFill="1"/>
    <xf numFmtId="0" fontId="7" fillId="0" borderId="0" xfId="0" applyFont="1"/>
    <xf numFmtId="0" fontId="7" fillId="0" borderId="0" xfId="0" applyFont="1" applyFill="1"/>
    <xf numFmtId="0" fontId="4" fillId="0" borderId="0" xfId="0" applyFont="1" applyFill="1"/>
    <xf numFmtId="0" fontId="3" fillId="3" borderId="0" xfId="0" applyFont="1" applyFill="1"/>
    <xf numFmtId="0" fontId="3" fillId="4" borderId="0" xfId="0" applyFont="1" applyFill="1"/>
    <xf numFmtId="0" fontId="3" fillId="5" borderId="0" xfId="0" applyFont="1" applyFill="1"/>
    <xf numFmtId="0" fontId="3" fillId="6" borderId="0" xfId="0" applyFont="1" applyFill="1"/>
    <xf numFmtId="0" fontId="0" fillId="4" borderId="0" xfId="0" applyFill="1"/>
    <xf numFmtId="0" fontId="4" fillId="4" borderId="0" xfId="0" applyFont="1" applyFill="1"/>
    <xf numFmtId="0" fontId="7" fillId="4" borderId="0" xfId="0" applyFont="1" applyFill="1"/>
    <xf numFmtId="0" fontId="9" fillId="0" borderId="0" xfId="0" applyFont="1" applyFill="1"/>
    <xf numFmtId="16" fontId="3" fillId="0" borderId="0" xfId="0" applyNumberFormat="1" applyFont="1"/>
    <xf numFmtId="0" fontId="10" fillId="0" borderId="0" xfId="0" applyFont="1"/>
    <xf numFmtId="0" fontId="10" fillId="0" borderId="0" xfId="0" applyFont="1" applyFill="1"/>
    <xf numFmtId="20" fontId="3" fillId="0" borderId="0" xfId="0" applyNumberFormat="1" applyFont="1"/>
    <xf numFmtId="0" fontId="7" fillId="0" borderId="0" xfId="0" applyFont="1" applyAlignment="1">
      <alignment wrapText="1"/>
    </xf>
    <xf numFmtId="0" fontId="3" fillId="0" borderId="0" xfId="0" applyFont="1" applyAlignment="1">
      <alignment wrapText="1"/>
    </xf>
    <xf numFmtId="0" fontId="0" fillId="0" borderId="0" xfId="0" applyFill="1" applyAlignment="1">
      <alignment wrapText="1"/>
    </xf>
    <xf numFmtId="0" fontId="0" fillId="2" borderId="0" xfId="0" applyFill="1" applyAlignment="1">
      <alignment wrapText="1"/>
    </xf>
    <xf numFmtId="0" fontId="0" fillId="0" borderId="0" xfId="0" applyAlignment="1">
      <alignment wrapText="1"/>
    </xf>
    <xf numFmtId="0" fontId="14" fillId="0" borderId="0" xfId="0" applyFont="1" applyAlignment="1">
      <alignment horizontal="center"/>
    </xf>
    <xf numFmtId="0" fontId="15" fillId="0" borderId="0" xfId="0" applyFont="1" applyAlignment="1">
      <alignment horizontal="center"/>
    </xf>
    <xf numFmtId="0" fontId="15" fillId="2" borderId="0" xfId="0" applyFont="1" applyFill="1" applyAlignment="1">
      <alignment horizontal="center"/>
    </xf>
    <xf numFmtId="0" fontId="15" fillId="0" borderId="0" xfId="0" applyFont="1" applyFill="1" applyAlignment="1">
      <alignment horizontal="center"/>
    </xf>
    <xf numFmtId="16" fontId="0" fillId="0" borderId="0" xfId="0" applyNumberFormat="1" applyFill="1"/>
    <xf numFmtId="16" fontId="4" fillId="0" borderId="0" xfId="0" applyNumberFormat="1" applyFont="1"/>
    <xf numFmtId="0" fontId="7" fillId="0" borderId="0" xfId="0" applyFont="1" applyAlignment="1"/>
    <xf numFmtId="0" fontId="3" fillId="0" borderId="0" xfId="0" applyFont="1" applyAlignment="1"/>
    <xf numFmtId="0" fontId="15" fillId="7" borderId="0" xfId="0" applyFont="1" applyFill="1" applyAlignment="1">
      <alignment horizontal="center"/>
    </xf>
    <xf numFmtId="16" fontId="3" fillId="0" borderId="0" xfId="0" applyNumberFormat="1" applyFont="1" applyFill="1"/>
    <xf numFmtId="16" fontId="0" fillId="0" borderId="0" xfId="0" applyNumberFormat="1"/>
    <xf numFmtId="0" fontId="4" fillId="0" borderId="0" xfId="0" applyFont="1" applyAlignment="1"/>
    <xf numFmtId="0" fontId="3" fillId="2" borderId="0" xfId="0" applyFont="1" applyFill="1" applyAlignment="1"/>
    <xf numFmtId="0" fontId="6" fillId="0" borderId="0" xfId="0" applyFont="1" applyAlignment="1"/>
    <xf numFmtId="0" fontId="0" fillId="0" borderId="0" xfId="0" applyFill="1" applyAlignment="1"/>
    <xf numFmtId="0" fontId="0" fillId="2" borderId="0" xfId="0" applyFill="1" applyAlignment="1"/>
    <xf numFmtId="0" fontId="3" fillId="0" borderId="0" xfId="0" applyFont="1" applyFill="1" applyAlignment="1"/>
    <xf numFmtId="0" fontId="0" fillId="0" borderId="0" xfId="0" applyAlignment="1"/>
    <xf numFmtId="0" fontId="8" fillId="0" borderId="0" xfId="0" applyFont="1" applyAlignment="1"/>
    <xf numFmtId="0" fontId="11" fillId="0" borderId="0" xfId="0" applyFont="1" applyAlignment="1"/>
    <xf numFmtId="44" fontId="3" fillId="0" borderId="0" xfId="1" applyFont="1" applyAlignment="1"/>
    <xf numFmtId="0" fontId="10" fillId="0" borderId="0" xfId="0" applyFont="1" applyAlignment="1"/>
    <xf numFmtId="16" fontId="3" fillId="0" borderId="0" xfId="0" applyNumberFormat="1" applyFont="1" applyAlignment="1"/>
    <xf numFmtId="16" fontId="0" fillId="0" borderId="0" xfId="0" applyNumberFormat="1" applyAlignment="1"/>
    <xf numFmtId="0" fontId="15" fillId="0" borderId="0" xfId="0" applyFont="1" applyFill="1" applyAlignment="1">
      <alignment horizontal="center" wrapText="1"/>
    </xf>
    <xf numFmtId="16" fontId="0" fillId="0" borderId="0" xfId="0" applyNumberFormat="1" applyAlignment="1">
      <alignment wrapText="1"/>
    </xf>
    <xf numFmtId="0" fontId="5" fillId="0" borderId="0" xfId="0" applyFont="1" applyAlignment="1"/>
    <xf numFmtId="39" fontId="4" fillId="0" borderId="0" xfId="0" applyNumberFormat="1" applyFont="1"/>
    <xf numFmtId="39" fontId="7" fillId="0" borderId="0" xfId="0" applyNumberFormat="1" applyFont="1"/>
    <xf numFmtId="39" fontId="3" fillId="0" borderId="0" xfId="1" applyNumberFormat="1" applyFont="1"/>
    <xf numFmtId="39" fontId="3" fillId="0" borderId="0" xfId="0" applyNumberFormat="1" applyFont="1"/>
    <xf numFmtId="39" fontId="3" fillId="2" borderId="0" xfId="0" applyNumberFormat="1" applyFont="1" applyFill="1"/>
    <xf numFmtId="39" fontId="0" fillId="0" borderId="0" xfId="0" applyNumberFormat="1"/>
    <xf numFmtId="39" fontId="0" fillId="0" borderId="0" xfId="0" applyNumberFormat="1" applyFill="1"/>
    <xf numFmtId="39" fontId="0" fillId="2" borderId="0" xfId="0" applyNumberFormat="1" applyFill="1"/>
    <xf numFmtId="39" fontId="3" fillId="0" borderId="0" xfId="0" applyNumberFormat="1" applyFont="1" applyFill="1"/>
    <xf numFmtId="39" fontId="0" fillId="0" borderId="0" xfId="1" applyNumberFormat="1" applyFont="1"/>
    <xf numFmtId="39" fontId="0" fillId="2" borderId="0" xfId="1" applyNumberFormat="1" applyFont="1" applyFill="1"/>
    <xf numFmtId="39" fontId="3" fillId="0" borderId="0" xfId="1" applyNumberFormat="1" applyFont="1" applyFill="1"/>
    <xf numFmtId="39" fontId="3" fillId="0" borderId="0" xfId="1" applyNumberFormat="1" applyFont="1" applyAlignment="1">
      <alignment wrapText="1"/>
    </xf>
    <xf numFmtId="39" fontId="3" fillId="2" borderId="0" xfId="1" applyNumberFormat="1" applyFont="1" applyFill="1"/>
    <xf numFmtId="39" fontId="10" fillId="0" borderId="0" xfId="0" applyNumberFormat="1" applyFont="1"/>
    <xf numFmtId="0" fontId="18" fillId="0" borderId="0" xfId="0" applyFont="1"/>
    <xf numFmtId="0" fontId="3" fillId="10" borderId="0" xfId="0" applyFont="1" applyFill="1"/>
    <xf numFmtId="0" fontId="4" fillId="0" borderId="1" xfId="0" applyFont="1" applyBorder="1"/>
    <xf numFmtId="0" fontId="3" fillId="0" borderId="1" xfId="0" applyFont="1" applyFill="1" applyBorder="1"/>
    <xf numFmtId="0" fontId="0" fillId="0" borderId="1" xfId="0" applyFill="1" applyBorder="1"/>
    <xf numFmtId="0" fontId="0" fillId="0" borderId="1" xfId="0" applyBorder="1"/>
    <xf numFmtId="0" fontId="4" fillId="0" borderId="1" xfId="0" applyFont="1" applyFill="1" applyBorder="1"/>
    <xf numFmtId="0" fontId="0" fillId="2" borderId="1" xfId="0" applyFill="1" applyBorder="1"/>
    <xf numFmtId="0" fontId="3" fillId="0" borderId="1" xfId="0" applyFont="1" applyBorder="1"/>
    <xf numFmtId="0" fontId="0" fillId="0" borderId="1" xfId="0" applyFill="1" applyBorder="1" applyAlignment="1">
      <alignment wrapText="1"/>
    </xf>
    <xf numFmtId="0" fontId="10" fillId="0" borderId="1" xfId="0" applyFont="1" applyFill="1" applyBorder="1"/>
    <xf numFmtId="0" fontId="10" fillId="0" borderId="1" xfId="0" applyFont="1" applyBorder="1"/>
    <xf numFmtId="0" fontId="15" fillId="0" borderId="2" xfId="0" applyFont="1" applyBorder="1" applyAlignment="1">
      <alignment horizontal="center"/>
    </xf>
    <xf numFmtId="0" fontId="12" fillId="0" borderId="2" xfId="0" applyFont="1" applyBorder="1" applyAlignment="1"/>
    <xf numFmtId="0" fontId="13" fillId="0" borderId="2" xfId="0" applyFont="1" applyBorder="1"/>
    <xf numFmtId="0" fontId="12" fillId="0" borderId="2" xfId="0" applyFont="1" applyBorder="1" applyAlignment="1">
      <alignment wrapText="1"/>
    </xf>
    <xf numFmtId="0" fontId="12" fillId="0" borderId="2" xfId="0" applyFont="1" applyBorder="1"/>
    <xf numFmtId="39" fontId="7" fillId="0" borderId="2" xfId="0" applyNumberFormat="1" applyFont="1" applyBorder="1"/>
    <xf numFmtId="0" fontId="19" fillId="0" borderId="2" xfId="0" applyFont="1" applyBorder="1"/>
    <xf numFmtId="0" fontId="7" fillId="0" borderId="2" xfId="0" applyFont="1" applyBorder="1"/>
    <xf numFmtId="0" fontId="7" fillId="0" borderId="2" xfId="0" applyFont="1" applyBorder="1" applyAlignment="1"/>
    <xf numFmtId="16" fontId="7" fillId="0" borderId="2" xfId="0" applyNumberFormat="1" applyFont="1" applyBorder="1"/>
    <xf numFmtId="0" fontId="15" fillId="0" borderId="0" xfId="0" applyFont="1" applyBorder="1" applyAlignment="1">
      <alignment horizontal="center"/>
    </xf>
    <xf numFmtId="0" fontId="7" fillId="0" borderId="0" xfId="0" applyFont="1" applyBorder="1"/>
    <xf numFmtId="0" fontId="7" fillId="0" borderId="0" xfId="0" applyFont="1" applyBorder="1" applyAlignment="1"/>
    <xf numFmtId="39" fontId="7" fillId="0" borderId="0" xfId="0" applyNumberFormat="1" applyFont="1" applyBorder="1"/>
    <xf numFmtId="0" fontId="12" fillId="0" borderId="0" xfId="0" applyFont="1" applyBorder="1" applyAlignment="1"/>
    <xf numFmtId="44" fontId="7" fillId="0" borderId="0" xfId="1" applyFont="1" applyBorder="1" applyAlignment="1"/>
    <xf numFmtId="44" fontId="7" fillId="0" borderId="0" xfId="1" applyFont="1" applyBorder="1"/>
    <xf numFmtId="0" fontId="14"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xf numFmtId="39" fontId="4" fillId="2" borderId="0" xfId="0" applyNumberFormat="1" applyFont="1" applyFill="1" applyBorder="1"/>
    <xf numFmtId="0" fontId="5" fillId="2" borderId="0" xfId="0" applyFont="1" applyFill="1" applyBorder="1"/>
    <xf numFmtId="0" fontId="18" fillId="0" borderId="0" xfId="0" applyFont="1" applyBorder="1"/>
    <xf numFmtId="0" fontId="3" fillId="0" borderId="0" xfId="0" applyFont="1" applyBorder="1"/>
    <xf numFmtId="0" fontId="3" fillId="0" borderId="0" xfId="0" applyFont="1" applyBorder="1" applyAlignment="1"/>
    <xf numFmtId="18" fontId="3" fillId="0" borderId="0" xfId="0" applyNumberFormat="1" applyFont="1" applyBorder="1"/>
    <xf numFmtId="39" fontId="3" fillId="0" borderId="0" xfId="1" applyNumberFormat="1" applyFont="1" applyBorder="1"/>
    <xf numFmtId="44" fontId="3" fillId="0" borderId="0" xfId="1" applyFont="1" applyBorder="1" applyAlignment="1"/>
    <xf numFmtId="44" fontId="3" fillId="0" borderId="0" xfId="1" applyFont="1" applyBorder="1"/>
    <xf numFmtId="16" fontId="3" fillId="0" borderId="0" xfId="1" applyNumberFormat="1" applyFont="1" applyBorder="1"/>
    <xf numFmtId="0" fontId="0" fillId="0" borderId="0" xfId="0" applyBorder="1"/>
    <xf numFmtId="39" fontId="3" fillId="0" borderId="0" xfId="0" applyNumberFormat="1" applyFont="1" applyBorder="1"/>
    <xf numFmtId="0" fontId="15" fillId="2" borderId="0" xfId="0" applyFont="1" applyFill="1" applyBorder="1" applyAlignment="1">
      <alignment horizontal="center"/>
    </xf>
    <xf numFmtId="0" fontId="3" fillId="2" borderId="0" xfId="0" applyFont="1" applyFill="1" applyBorder="1"/>
    <xf numFmtId="0" fontId="3" fillId="2" borderId="0" xfId="0" applyFont="1" applyFill="1" applyBorder="1" applyAlignment="1"/>
    <xf numFmtId="39" fontId="3" fillId="2" borderId="0" xfId="0" applyNumberFormat="1" applyFont="1" applyFill="1" applyBorder="1"/>
    <xf numFmtId="0" fontId="0" fillId="2" borderId="0" xfId="0" applyFill="1" applyBorder="1"/>
    <xf numFmtId="0" fontId="3" fillId="0" borderId="0" xfId="0" applyFont="1" applyBorder="1" applyAlignment="1">
      <alignment wrapText="1"/>
    </xf>
    <xf numFmtId="16" fontId="3" fillId="0" borderId="0" xfId="0" applyNumberFormat="1" applyFont="1" applyBorder="1"/>
    <xf numFmtId="0" fontId="3" fillId="0" borderId="2" xfId="0" applyFont="1" applyBorder="1"/>
    <xf numFmtId="0" fontId="23" fillId="0" borderId="0" xfId="0" applyFont="1"/>
    <xf numFmtId="0" fontId="18" fillId="0" borderId="0" xfId="0" applyFont="1" applyAlignment="1">
      <alignment wrapText="1"/>
    </xf>
    <xf numFmtId="0" fontId="16" fillId="0" borderId="0" xfId="2"/>
    <xf numFmtId="0" fontId="7" fillId="0" borderId="0" xfId="2" applyFont="1" applyAlignment="1"/>
    <xf numFmtId="16" fontId="7" fillId="0" borderId="0" xfId="0" applyNumberFormat="1" applyFont="1" applyFill="1" applyAlignment="1"/>
    <xf numFmtId="0" fontId="0" fillId="0" borderId="0" xfId="0" applyFont="1" applyFill="1"/>
    <xf numFmtId="39" fontId="7" fillId="0" borderId="0" xfId="0" applyNumberFormat="1" applyFont="1" applyFill="1"/>
    <xf numFmtId="0" fontId="0" fillId="0" borderId="0" xfId="0" applyFont="1" applyFill="1" applyAlignment="1"/>
    <xf numFmtId="0" fontId="24" fillId="0" borderId="0" xfId="0" applyFont="1" applyFill="1"/>
    <xf numFmtId="0" fontId="4" fillId="0" borderId="3" xfId="0" applyFont="1" applyBorder="1"/>
    <xf numFmtId="0" fontId="0" fillId="0" borderId="3" xfId="0" applyFill="1" applyBorder="1"/>
    <xf numFmtId="0" fontId="3" fillId="0" borderId="3" xfId="0" applyFont="1" applyFill="1" applyBorder="1"/>
    <xf numFmtId="0" fontId="0" fillId="0" borderId="3" xfId="0" applyBorder="1"/>
    <xf numFmtId="0" fontId="3" fillId="0" borderId="3" xfId="0" applyFont="1" applyBorder="1"/>
    <xf numFmtId="0" fontId="0" fillId="0" borderId="3" xfId="0" applyFill="1" applyBorder="1" applyAlignment="1">
      <alignment wrapText="1"/>
    </xf>
    <xf numFmtId="0" fontId="4" fillId="0" borderId="3" xfId="0" applyFont="1" applyFill="1" applyBorder="1"/>
    <xf numFmtId="0" fontId="10" fillId="0" borderId="3" xfId="0" applyFont="1" applyFill="1" applyBorder="1"/>
    <xf numFmtId="0" fontId="10" fillId="0" borderId="3" xfId="0" applyFont="1" applyBorder="1"/>
    <xf numFmtId="18" fontId="18" fillId="0" borderId="0" xfId="0" applyNumberFormat="1" applyFont="1"/>
    <xf numFmtId="0" fontId="25" fillId="0" borderId="0" xfId="0" applyFont="1" applyAlignment="1">
      <alignment vertical="top"/>
    </xf>
    <xf numFmtId="39" fontId="5" fillId="0" borderId="0" xfId="0" applyNumberFormat="1" applyFont="1" applyAlignment="1">
      <alignment wrapText="1"/>
    </xf>
    <xf numFmtId="0" fontId="26" fillId="0" borderId="0" xfId="0" applyFont="1"/>
    <xf numFmtId="18" fontId="27" fillId="0" borderId="0" xfId="0" applyNumberFormat="1" applyFont="1"/>
    <xf numFmtId="0" fontId="27" fillId="0" borderId="0" xfId="0" applyFont="1"/>
    <xf numFmtId="0" fontId="0" fillId="7" borderId="0" xfId="0" applyFill="1" applyAlignment="1"/>
    <xf numFmtId="18" fontId="7" fillId="0" borderId="0" xfId="0" applyNumberFormat="1" applyFont="1" applyAlignment="1"/>
    <xf numFmtId="0" fontId="5" fillId="4" borderId="5" xfId="0" applyFont="1" applyFill="1" applyBorder="1"/>
    <xf numFmtId="0" fontId="4" fillId="0" borderId="6" xfId="0" applyFont="1" applyBorder="1"/>
    <xf numFmtId="0" fontId="4" fillId="4" borderId="6" xfId="0" applyFont="1" applyFill="1" applyBorder="1"/>
    <xf numFmtId="0" fontId="4" fillId="0" borderId="7" xfId="0" applyFont="1" applyBorder="1"/>
    <xf numFmtId="0" fontId="5" fillId="0" borderId="6" xfId="0" applyFont="1" applyBorder="1"/>
    <xf numFmtId="0" fontId="4" fillId="0" borderId="4" xfId="0" applyFont="1" applyBorder="1"/>
    <xf numFmtId="0" fontId="4" fillId="4" borderId="4" xfId="0" applyFont="1" applyFill="1" applyBorder="1"/>
    <xf numFmtId="0" fontId="5" fillId="0" borderId="7" xfId="0" applyFont="1" applyBorder="1"/>
    <xf numFmtId="0" fontId="7" fillId="4" borderId="5" xfId="0" applyFont="1" applyFill="1" applyBorder="1"/>
    <xf numFmtId="0" fontId="7" fillId="4" borderId="6" xfId="0" applyFont="1" applyFill="1" applyBorder="1"/>
    <xf numFmtId="0" fontId="7" fillId="4" borderId="7" xfId="0" applyFont="1" applyFill="1" applyBorder="1"/>
    <xf numFmtId="0" fontId="7" fillId="4" borderId="4" xfId="0" applyFont="1" applyFill="1" applyBorder="1"/>
    <xf numFmtId="0" fontId="7" fillId="8" borderId="6" xfId="0" applyFont="1" applyFill="1" applyBorder="1"/>
    <xf numFmtId="0" fontId="7" fillId="10" borderId="6" xfId="0" applyFont="1" applyFill="1" applyBorder="1"/>
    <xf numFmtId="0" fontId="7" fillId="0" borderId="6" xfId="0" applyFont="1" applyFill="1" applyBorder="1"/>
    <xf numFmtId="0" fontId="7" fillId="8" borderId="7" xfId="0" applyFont="1" applyFill="1" applyBorder="1"/>
    <xf numFmtId="0" fontId="3" fillId="8" borderId="6" xfId="0" applyFont="1" applyFill="1" applyBorder="1"/>
    <xf numFmtId="0" fontId="7" fillId="8" borderId="4" xfId="0" applyFont="1" applyFill="1" applyBorder="1"/>
    <xf numFmtId="0" fontId="7" fillId="11" borderId="6" xfId="0" applyFont="1" applyFill="1" applyBorder="1"/>
    <xf numFmtId="0" fontId="7" fillId="0" borderId="7" xfId="0" applyFont="1" applyFill="1" applyBorder="1"/>
    <xf numFmtId="0" fontId="7" fillId="0" borderId="6" xfId="0" applyFont="1" applyBorder="1"/>
    <xf numFmtId="0" fontId="17" fillId="0" borderId="6" xfId="0" applyFont="1" applyFill="1" applyBorder="1"/>
    <xf numFmtId="0" fontId="3" fillId="8" borderId="7" xfId="0" applyFont="1" applyFill="1" applyBorder="1"/>
    <xf numFmtId="0" fontId="3" fillId="8" borderId="4" xfId="0" applyFont="1" applyFill="1" applyBorder="1"/>
    <xf numFmtId="0" fontId="4" fillId="4" borderId="5" xfId="0" applyFont="1" applyFill="1" applyBorder="1"/>
    <xf numFmtId="0" fontId="4" fillId="0" borderId="6" xfId="0" applyFont="1" applyFill="1" applyBorder="1"/>
    <xf numFmtId="0" fontId="3" fillId="0" borderId="6" xfId="0" applyFont="1" applyFill="1" applyBorder="1"/>
    <xf numFmtId="0" fontId="4" fillId="8" borderId="4" xfId="0" applyFont="1" applyFill="1" applyBorder="1"/>
    <xf numFmtId="0" fontId="5" fillId="8" borderId="6" xfId="0" applyFont="1" applyFill="1" applyBorder="1"/>
    <xf numFmtId="0" fontId="4" fillId="10" borderId="6" xfId="0" applyFont="1" applyFill="1" applyBorder="1"/>
    <xf numFmtId="0" fontId="5" fillId="10" borderId="6" xfId="0" applyFont="1" applyFill="1" applyBorder="1"/>
    <xf numFmtId="0" fontId="5" fillId="0" borderId="6" xfId="0" applyFont="1" applyFill="1" applyBorder="1"/>
    <xf numFmtId="0" fontId="5" fillId="0" borderId="7" xfId="0" applyFont="1" applyFill="1" applyBorder="1"/>
    <xf numFmtId="0" fontId="3" fillId="4" borderId="5" xfId="0" applyFont="1" applyFill="1" applyBorder="1"/>
    <xf numFmtId="0" fontId="3" fillId="4" borderId="6" xfId="0" applyFont="1" applyFill="1" applyBorder="1"/>
    <xf numFmtId="0" fontId="3" fillId="10" borderId="6" xfId="0" applyFont="1" applyFill="1" applyBorder="1"/>
    <xf numFmtId="0" fontId="0" fillId="10" borderId="6" xfId="0" applyFill="1" applyBorder="1"/>
    <xf numFmtId="0" fontId="0" fillId="0" borderId="6" xfId="0" applyFill="1" applyBorder="1"/>
    <xf numFmtId="0" fontId="0" fillId="0" borderId="7" xfId="0" applyFill="1" applyBorder="1"/>
    <xf numFmtId="0" fontId="0" fillId="8" borderId="6" xfId="0" applyFill="1" applyBorder="1"/>
    <xf numFmtId="0" fontId="0" fillId="8" borderId="7" xfId="0" applyFill="1" applyBorder="1"/>
    <xf numFmtId="0" fontId="3" fillId="12" borderId="6" xfId="0" applyFont="1" applyFill="1" applyBorder="1"/>
    <xf numFmtId="0" fontId="7" fillId="12" borderId="6" xfId="0" applyFont="1" applyFill="1" applyBorder="1"/>
    <xf numFmtId="0" fontId="0" fillId="0" borderId="6" xfId="0" applyBorder="1"/>
    <xf numFmtId="0" fontId="3" fillId="9" borderId="7" xfId="0" applyFont="1" applyFill="1" applyBorder="1"/>
    <xf numFmtId="0" fontId="7" fillId="9" borderId="7" xfId="0" applyFont="1" applyFill="1" applyBorder="1"/>
    <xf numFmtId="0" fontId="0" fillId="4" borderId="6" xfId="0" applyFill="1" applyBorder="1"/>
    <xf numFmtId="0" fontId="0" fillId="8" borderId="4" xfId="0" applyFill="1" applyBorder="1"/>
    <xf numFmtId="0" fontId="0" fillId="4" borderId="5" xfId="0" applyFill="1" applyBorder="1"/>
    <xf numFmtId="0" fontId="3" fillId="13" borderId="6" xfId="0" applyFont="1" applyFill="1" applyBorder="1"/>
    <xf numFmtId="0" fontId="0" fillId="13" borderId="0" xfId="0" applyFill="1" applyBorder="1"/>
    <xf numFmtId="0" fontId="0" fillId="13" borderId="6" xfId="0" applyFill="1" applyBorder="1"/>
    <xf numFmtId="0" fontId="3" fillId="8" borderId="0" xfId="0" applyFont="1" applyFill="1" applyBorder="1"/>
    <xf numFmtId="8" fontId="3" fillId="0" borderId="0" xfId="0" applyNumberFormat="1" applyFont="1" applyAlignment="1"/>
    <xf numFmtId="8" fontId="7" fillId="0" borderId="0" xfId="0" applyNumberFormat="1" applyFont="1" applyAlignment="1"/>
    <xf numFmtId="164" fontId="0" fillId="0" borderId="0" xfId="0" applyNumberFormat="1" applyAlignment="1"/>
    <xf numFmtId="8" fontId="0" fillId="0" borderId="0" xfId="0" applyNumberFormat="1"/>
    <xf numFmtId="8" fontId="0" fillId="0" borderId="0" xfId="0" applyNumberFormat="1" applyAlignment="1"/>
    <xf numFmtId="8" fontId="7" fillId="0" borderId="0" xfId="0" quotePrefix="1" applyNumberFormat="1" applyFont="1"/>
    <xf numFmtId="6" fontId="7" fillId="0" borderId="0" xfId="0" applyNumberFormat="1" applyFont="1" applyAlignment="1">
      <alignment wrapText="1"/>
    </xf>
    <xf numFmtId="6" fontId="0" fillId="0" borderId="0" xfId="0" applyNumberFormat="1" applyAlignment="1"/>
    <xf numFmtId="6" fontId="3" fillId="0" borderId="0" xfId="0" applyNumberFormat="1" applyFont="1" applyBorder="1" applyAlignment="1"/>
    <xf numFmtId="6" fontId="4" fillId="0" borderId="0" xfId="0" applyNumberFormat="1" applyFont="1" applyAlignment="1"/>
    <xf numFmtId="8" fontId="4" fillId="0" borderId="0" xfId="0" applyNumberFormat="1" applyFont="1" applyAlignment="1"/>
    <xf numFmtId="8" fontId="3" fillId="0" borderId="0" xfId="1" applyNumberFormat="1" applyFont="1" applyBorder="1" applyAlignment="1"/>
    <xf numFmtId="8" fontId="3" fillId="0" borderId="0" xfId="0" applyNumberFormat="1" applyFont="1" applyFill="1" applyAlignment="1"/>
    <xf numFmtId="0" fontId="4" fillId="0" borderId="5" xfId="0" applyFont="1" applyBorder="1" applyAlignment="1">
      <alignment wrapText="1"/>
    </xf>
    <xf numFmtId="0" fontId="7" fillId="0" borderId="5" xfId="0" applyFont="1" applyFill="1" applyBorder="1"/>
    <xf numFmtId="0" fontId="4" fillId="0" borderId="5" xfId="0" applyFont="1" applyFill="1" applyBorder="1"/>
    <xf numFmtId="0" fontId="3" fillId="0" borderId="5" xfId="0" applyFont="1" applyFill="1" applyBorder="1"/>
    <xf numFmtId="0" fontId="0" fillId="0" borderId="5" xfId="0" applyFill="1" applyBorder="1"/>
    <xf numFmtId="0" fontId="3" fillId="0" borderId="8" xfId="0" applyFont="1" applyFill="1" applyBorder="1"/>
    <xf numFmtId="0" fontId="0" fillId="0" borderId="8" xfId="0" applyFill="1" applyBorder="1"/>
    <xf numFmtId="0" fontId="0" fillId="0" borderId="8" xfId="0" applyBorder="1"/>
    <xf numFmtId="0" fontId="4" fillId="0" borderId="8" xfId="0" applyFont="1" applyBorder="1"/>
    <xf numFmtId="0" fontId="3" fillId="0" borderId="8" xfId="0" applyFont="1" applyBorder="1"/>
    <xf numFmtId="0" fontId="0" fillId="0" borderId="8" xfId="0" applyFill="1" applyBorder="1" applyAlignment="1">
      <alignment wrapText="1"/>
    </xf>
    <xf numFmtId="0" fontId="4" fillId="0" borderId="8" xfId="0" applyFont="1" applyFill="1" applyBorder="1"/>
    <xf numFmtId="0" fontId="10" fillId="0" borderId="8" xfId="0" applyFont="1" applyFill="1" applyBorder="1"/>
    <xf numFmtId="0" fontId="0" fillId="2" borderId="8" xfId="0" applyFill="1" applyBorder="1"/>
    <xf numFmtId="0" fontId="10" fillId="0" borderId="8" xfId="0" applyFont="1" applyBorder="1"/>
    <xf numFmtId="0" fontId="7" fillId="4" borderId="8" xfId="0" applyFont="1" applyFill="1" applyBorder="1"/>
    <xf numFmtId="0" fontId="7" fillId="0" borderId="8" xfId="0" applyFont="1" applyFill="1" applyBorder="1"/>
    <xf numFmtId="0" fontId="3" fillId="12" borderId="4" xfId="0" applyFont="1" applyFill="1" applyBorder="1"/>
    <xf numFmtId="0" fontId="7" fillId="11" borderId="5" xfId="0" applyFont="1" applyFill="1" applyBorder="1"/>
    <xf numFmtId="0" fontId="7" fillId="10" borderId="5" xfId="0" applyFont="1" applyFill="1" applyBorder="1"/>
    <xf numFmtId="0" fontId="4" fillId="10" borderId="5" xfId="0" applyFont="1" applyFill="1" applyBorder="1"/>
    <xf numFmtId="0" fontId="3" fillId="10" borderId="5" xfId="0" applyFont="1" applyFill="1" applyBorder="1"/>
    <xf numFmtId="0" fontId="0" fillId="10" borderId="5" xfId="0" applyFill="1" applyBorder="1"/>
    <xf numFmtId="0" fontId="3" fillId="10" borderId="8" xfId="0" applyFont="1" applyFill="1" applyBorder="1"/>
    <xf numFmtId="0" fontId="4" fillId="0" borderId="5" xfId="0" applyFont="1" applyBorder="1"/>
    <xf numFmtId="0" fontId="5" fillId="0" borderId="5" xfId="0" applyFont="1" applyFill="1" applyBorder="1"/>
    <xf numFmtId="0" fontId="19" fillId="0" borderId="2" xfId="0" applyFont="1" applyBorder="1" applyAlignment="1"/>
    <xf numFmtId="0" fontId="7" fillId="0" borderId="0" xfId="0" applyFont="1" applyFill="1" applyAlignment="1"/>
    <xf numFmtId="0" fontId="18" fillId="0" borderId="0" xfId="0" applyFont="1" applyAlignme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159</xdr:row>
      <xdr:rowOff>0</xdr:rowOff>
    </xdr:from>
    <xdr:to>
      <xdr:col>10</xdr:col>
      <xdr:colOff>304800</xdr:colOff>
      <xdr:row>160</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10829925" y="390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0829925" y="39262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0982325" y="3926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829925" y="39462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10982325" y="3946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10829925" y="39662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spect="1" noChangeArrowheads="1"/>
        </xdr:cNvSpPr>
      </xdr:nvSpPr>
      <xdr:spPr bwMode="auto">
        <a:xfrm>
          <a:off x="10982325" y="396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10829925" y="39862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33" name="AutoShape 9">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0982325" y="3986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0829925" y="4650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0982325" y="4650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37" name="AutoShape 13">
          <a:extLst>
            <a:ext uri="{FF2B5EF4-FFF2-40B4-BE49-F238E27FC236}">
              <a16:creationId xmlns:a16="http://schemas.microsoft.com/office/drawing/2014/main" id="{00000000-0008-0000-0000-00000D040000}"/>
            </a:ext>
          </a:extLst>
        </xdr:cNvPr>
        <xdr:cNvSpPr>
          <a:spLocks noChangeAspect="1" noChangeArrowheads="1"/>
        </xdr:cNvSpPr>
      </xdr:nvSpPr>
      <xdr:spPr bwMode="auto">
        <a:xfrm>
          <a:off x="10829925" y="4670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38" name="AutoShape 14">
          <a:extLst>
            <a:ext uri="{FF2B5EF4-FFF2-40B4-BE49-F238E27FC236}">
              <a16:creationId xmlns:a16="http://schemas.microsoft.com/office/drawing/2014/main" id="{00000000-0008-0000-0000-00000E040000}"/>
            </a:ext>
          </a:extLst>
        </xdr:cNvPr>
        <xdr:cNvSpPr>
          <a:spLocks noChangeAspect="1" noChangeArrowheads="1"/>
        </xdr:cNvSpPr>
      </xdr:nvSpPr>
      <xdr:spPr bwMode="auto">
        <a:xfrm>
          <a:off x="10982325" y="4670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39" name="AutoShape 15">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0829925" y="4690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spect="1" noChangeArrowheads="1"/>
        </xdr:cNvSpPr>
      </xdr:nvSpPr>
      <xdr:spPr bwMode="auto">
        <a:xfrm>
          <a:off x="10982325" y="469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0829925" y="4710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spect="1" noChangeArrowheads="1"/>
        </xdr:cNvSpPr>
      </xdr:nvSpPr>
      <xdr:spPr bwMode="auto">
        <a:xfrm>
          <a:off x="10982325" y="471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10829925" y="473011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10982325" y="4730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spect="1" noChangeArrowheads="1"/>
        </xdr:cNvSpPr>
      </xdr:nvSpPr>
      <xdr:spPr bwMode="auto">
        <a:xfrm>
          <a:off x="10829925" y="475011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46" name="AutoShape 22">
          <a:extLst>
            <a:ext uri="{FF2B5EF4-FFF2-40B4-BE49-F238E27FC236}">
              <a16:creationId xmlns:a16="http://schemas.microsoft.com/office/drawing/2014/main" id="{00000000-0008-0000-0000-000016040000}"/>
            </a:ext>
          </a:extLst>
        </xdr:cNvPr>
        <xdr:cNvSpPr>
          <a:spLocks noChangeAspect="1" noChangeArrowheads="1"/>
        </xdr:cNvSpPr>
      </xdr:nvSpPr>
      <xdr:spPr bwMode="auto">
        <a:xfrm>
          <a:off x="10982325" y="4750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spect="1" noChangeArrowheads="1"/>
        </xdr:cNvSpPr>
      </xdr:nvSpPr>
      <xdr:spPr bwMode="auto">
        <a:xfrm>
          <a:off x="10829925" y="54121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49" name="AutoShape 25">
          <a:extLst>
            <a:ext uri="{FF2B5EF4-FFF2-40B4-BE49-F238E27FC236}">
              <a16:creationId xmlns:a16="http://schemas.microsoft.com/office/drawing/2014/main" id="{00000000-0008-0000-0000-000019040000}"/>
            </a:ext>
          </a:extLst>
        </xdr:cNvPr>
        <xdr:cNvSpPr>
          <a:spLocks noChangeAspect="1" noChangeArrowheads="1"/>
        </xdr:cNvSpPr>
      </xdr:nvSpPr>
      <xdr:spPr bwMode="auto">
        <a:xfrm>
          <a:off x="10982325" y="54121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50" name="AutoShape 26">
          <a:extLst>
            <a:ext uri="{FF2B5EF4-FFF2-40B4-BE49-F238E27FC236}">
              <a16:creationId xmlns:a16="http://schemas.microsoft.com/office/drawing/2014/main" id="{00000000-0008-0000-0000-00001A040000}"/>
            </a:ext>
          </a:extLst>
        </xdr:cNvPr>
        <xdr:cNvSpPr>
          <a:spLocks noChangeAspect="1" noChangeArrowheads="1"/>
        </xdr:cNvSpPr>
      </xdr:nvSpPr>
      <xdr:spPr bwMode="auto">
        <a:xfrm>
          <a:off x="10829925" y="54321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51" name="AutoShape 27">
          <a:extLst>
            <a:ext uri="{FF2B5EF4-FFF2-40B4-BE49-F238E27FC236}">
              <a16:creationId xmlns:a16="http://schemas.microsoft.com/office/drawing/2014/main" id="{00000000-0008-0000-0000-00001B040000}"/>
            </a:ext>
          </a:extLst>
        </xdr:cNvPr>
        <xdr:cNvSpPr>
          <a:spLocks noChangeAspect="1" noChangeArrowheads="1"/>
        </xdr:cNvSpPr>
      </xdr:nvSpPr>
      <xdr:spPr bwMode="auto">
        <a:xfrm>
          <a:off x="10982325" y="5432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52" name="AutoShape 28">
          <a:extLst>
            <a:ext uri="{FF2B5EF4-FFF2-40B4-BE49-F238E27FC236}">
              <a16:creationId xmlns:a16="http://schemas.microsoft.com/office/drawing/2014/main" id="{00000000-0008-0000-0000-00001C040000}"/>
            </a:ext>
          </a:extLst>
        </xdr:cNvPr>
        <xdr:cNvSpPr>
          <a:spLocks noChangeAspect="1" noChangeArrowheads="1"/>
        </xdr:cNvSpPr>
      </xdr:nvSpPr>
      <xdr:spPr bwMode="auto">
        <a:xfrm>
          <a:off x="10829925" y="54521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53" name="AutoShape 29">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0982325" y="5452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54" name="AutoShape 30">
          <a:extLst>
            <a:ext uri="{FF2B5EF4-FFF2-40B4-BE49-F238E27FC236}">
              <a16:creationId xmlns:a16="http://schemas.microsoft.com/office/drawing/2014/main" id="{00000000-0008-0000-0000-00001E040000}"/>
            </a:ext>
          </a:extLst>
        </xdr:cNvPr>
        <xdr:cNvSpPr>
          <a:spLocks noChangeAspect="1" noChangeArrowheads="1"/>
        </xdr:cNvSpPr>
      </xdr:nvSpPr>
      <xdr:spPr bwMode="auto">
        <a:xfrm>
          <a:off x="10829925" y="54721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10982325" y="5472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57" name="AutoShape 33">
          <a:extLst>
            <a:ext uri="{FF2B5EF4-FFF2-40B4-BE49-F238E27FC236}">
              <a16:creationId xmlns:a16="http://schemas.microsoft.com/office/drawing/2014/main" id="{00000000-0008-0000-0000-000021040000}"/>
            </a:ext>
          </a:extLst>
        </xdr:cNvPr>
        <xdr:cNvSpPr>
          <a:spLocks noChangeAspect="1" noChangeArrowheads="1"/>
        </xdr:cNvSpPr>
      </xdr:nvSpPr>
      <xdr:spPr bwMode="auto">
        <a:xfrm>
          <a:off x="10829925" y="613600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58" name="AutoShape 34">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10982325" y="6136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59" name="AutoShape 35">
          <a:extLst>
            <a:ext uri="{FF2B5EF4-FFF2-40B4-BE49-F238E27FC236}">
              <a16:creationId xmlns:a16="http://schemas.microsoft.com/office/drawing/2014/main" id="{00000000-0008-0000-0000-000023040000}"/>
            </a:ext>
          </a:extLst>
        </xdr:cNvPr>
        <xdr:cNvSpPr>
          <a:spLocks noChangeAspect="1" noChangeArrowheads="1"/>
        </xdr:cNvSpPr>
      </xdr:nvSpPr>
      <xdr:spPr bwMode="auto">
        <a:xfrm>
          <a:off x="10829925" y="615600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60" name="AutoShape 36">
          <a:extLst>
            <a:ext uri="{FF2B5EF4-FFF2-40B4-BE49-F238E27FC236}">
              <a16:creationId xmlns:a16="http://schemas.microsoft.com/office/drawing/2014/main" id="{00000000-0008-0000-0000-000024040000}"/>
            </a:ext>
          </a:extLst>
        </xdr:cNvPr>
        <xdr:cNvSpPr>
          <a:spLocks noChangeAspect="1" noChangeArrowheads="1"/>
        </xdr:cNvSpPr>
      </xdr:nvSpPr>
      <xdr:spPr bwMode="auto">
        <a:xfrm>
          <a:off x="10982325" y="6156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61" name="AutoShape 37">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10829925" y="617601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62" name="AutoShape 38">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10982325" y="6176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63" name="AutoShape 39">
          <a:extLst>
            <a:ext uri="{FF2B5EF4-FFF2-40B4-BE49-F238E27FC236}">
              <a16:creationId xmlns:a16="http://schemas.microsoft.com/office/drawing/2014/main" id="{00000000-0008-0000-0000-000027040000}"/>
            </a:ext>
          </a:extLst>
        </xdr:cNvPr>
        <xdr:cNvSpPr>
          <a:spLocks noChangeAspect="1" noChangeArrowheads="1"/>
        </xdr:cNvSpPr>
      </xdr:nvSpPr>
      <xdr:spPr bwMode="auto">
        <a:xfrm>
          <a:off x="10829925" y="619601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64" name="AutoShape 40">
          <a:extLst>
            <a:ext uri="{FF2B5EF4-FFF2-40B4-BE49-F238E27FC236}">
              <a16:creationId xmlns:a16="http://schemas.microsoft.com/office/drawing/2014/main" id="{00000000-0008-0000-0000-000028040000}"/>
            </a:ext>
          </a:extLst>
        </xdr:cNvPr>
        <xdr:cNvSpPr>
          <a:spLocks noChangeAspect="1" noChangeArrowheads="1"/>
        </xdr:cNvSpPr>
      </xdr:nvSpPr>
      <xdr:spPr bwMode="auto">
        <a:xfrm>
          <a:off x="10982325" y="6196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304800</xdr:colOff>
      <xdr:row>160</xdr:row>
      <xdr:rowOff>114300</xdr:rowOff>
    </xdr:to>
    <xdr:sp macro="" textlink="">
      <xdr:nvSpPr>
        <xdr:cNvPr id="1065" name="AutoShape 41">
          <a:extLst>
            <a:ext uri="{FF2B5EF4-FFF2-40B4-BE49-F238E27FC236}">
              <a16:creationId xmlns:a16="http://schemas.microsoft.com/office/drawing/2014/main" id="{00000000-0008-0000-0000-000029040000}"/>
            </a:ext>
          </a:extLst>
        </xdr:cNvPr>
        <xdr:cNvSpPr>
          <a:spLocks noChangeAspect="1" noChangeArrowheads="1"/>
        </xdr:cNvSpPr>
      </xdr:nvSpPr>
      <xdr:spPr bwMode="auto">
        <a:xfrm>
          <a:off x="10829925" y="62503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66" name="AutoShape 42">
          <a:extLst>
            <a:ext uri="{FF2B5EF4-FFF2-40B4-BE49-F238E27FC236}">
              <a16:creationId xmlns:a16="http://schemas.microsoft.com/office/drawing/2014/main" id="{00000000-0008-0000-0000-00002A040000}"/>
            </a:ext>
          </a:extLst>
        </xdr:cNvPr>
        <xdr:cNvSpPr>
          <a:spLocks noChangeAspect="1" noChangeArrowheads="1"/>
        </xdr:cNvSpPr>
      </xdr:nvSpPr>
      <xdr:spPr bwMode="auto">
        <a:xfrm>
          <a:off x="10829925" y="6269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67" name="AutoShape 43">
          <a:extLst>
            <a:ext uri="{FF2B5EF4-FFF2-40B4-BE49-F238E27FC236}">
              <a16:creationId xmlns:a16="http://schemas.microsoft.com/office/drawing/2014/main" id="{00000000-0008-0000-0000-00002B040000}"/>
            </a:ext>
          </a:extLst>
        </xdr:cNvPr>
        <xdr:cNvSpPr>
          <a:spLocks noChangeAspect="1" noChangeArrowheads="1"/>
        </xdr:cNvSpPr>
      </xdr:nvSpPr>
      <xdr:spPr bwMode="auto">
        <a:xfrm>
          <a:off x="10982325" y="6269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68" name="AutoShape 44">
          <a:extLst>
            <a:ext uri="{FF2B5EF4-FFF2-40B4-BE49-F238E27FC236}">
              <a16:creationId xmlns:a16="http://schemas.microsoft.com/office/drawing/2014/main" id="{00000000-0008-0000-0000-00002C040000}"/>
            </a:ext>
          </a:extLst>
        </xdr:cNvPr>
        <xdr:cNvSpPr>
          <a:spLocks noChangeAspect="1" noChangeArrowheads="1"/>
        </xdr:cNvSpPr>
      </xdr:nvSpPr>
      <xdr:spPr bwMode="auto">
        <a:xfrm>
          <a:off x="10829925" y="6289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69" name="AutoShape 45">
          <a:extLst>
            <a:ext uri="{FF2B5EF4-FFF2-40B4-BE49-F238E27FC236}">
              <a16:creationId xmlns:a16="http://schemas.microsoft.com/office/drawing/2014/main" id="{00000000-0008-0000-0000-00002D040000}"/>
            </a:ext>
          </a:extLst>
        </xdr:cNvPr>
        <xdr:cNvSpPr>
          <a:spLocks noChangeAspect="1" noChangeArrowheads="1"/>
        </xdr:cNvSpPr>
      </xdr:nvSpPr>
      <xdr:spPr bwMode="auto">
        <a:xfrm>
          <a:off x="10982325" y="6289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70" name="AutoShape 46">
          <a:extLst>
            <a:ext uri="{FF2B5EF4-FFF2-40B4-BE49-F238E27FC236}">
              <a16:creationId xmlns:a16="http://schemas.microsoft.com/office/drawing/2014/main" id="{00000000-0008-0000-0000-00002E040000}"/>
            </a:ext>
          </a:extLst>
        </xdr:cNvPr>
        <xdr:cNvSpPr>
          <a:spLocks noChangeAspect="1" noChangeArrowheads="1"/>
        </xdr:cNvSpPr>
      </xdr:nvSpPr>
      <xdr:spPr bwMode="auto">
        <a:xfrm>
          <a:off x="10829925" y="6309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71" name="AutoShape 47">
          <a:extLst>
            <a:ext uri="{FF2B5EF4-FFF2-40B4-BE49-F238E27FC236}">
              <a16:creationId xmlns:a16="http://schemas.microsoft.com/office/drawing/2014/main" id="{00000000-0008-0000-0000-00002F040000}"/>
            </a:ext>
          </a:extLst>
        </xdr:cNvPr>
        <xdr:cNvSpPr>
          <a:spLocks noChangeAspect="1" noChangeArrowheads="1"/>
        </xdr:cNvSpPr>
      </xdr:nvSpPr>
      <xdr:spPr bwMode="auto">
        <a:xfrm>
          <a:off x="10982325" y="6309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72" name="AutoShape 48">
          <a:extLst>
            <a:ext uri="{FF2B5EF4-FFF2-40B4-BE49-F238E27FC236}">
              <a16:creationId xmlns:a16="http://schemas.microsoft.com/office/drawing/2014/main" id="{00000000-0008-0000-0000-000030040000}"/>
            </a:ext>
          </a:extLst>
        </xdr:cNvPr>
        <xdr:cNvSpPr>
          <a:spLocks noChangeAspect="1" noChangeArrowheads="1"/>
        </xdr:cNvSpPr>
      </xdr:nvSpPr>
      <xdr:spPr bwMode="auto">
        <a:xfrm>
          <a:off x="10829925" y="6329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73" name="AutoShape 49">
          <a:extLst>
            <a:ext uri="{FF2B5EF4-FFF2-40B4-BE49-F238E27FC236}">
              <a16:creationId xmlns:a16="http://schemas.microsoft.com/office/drawing/2014/main" id="{00000000-0008-0000-0000-000031040000}"/>
            </a:ext>
          </a:extLst>
        </xdr:cNvPr>
        <xdr:cNvSpPr>
          <a:spLocks noChangeAspect="1" noChangeArrowheads="1"/>
        </xdr:cNvSpPr>
      </xdr:nvSpPr>
      <xdr:spPr bwMode="auto">
        <a:xfrm>
          <a:off x="10982325" y="6329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74" name="AutoShape 50">
          <a:extLst>
            <a:ext uri="{FF2B5EF4-FFF2-40B4-BE49-F238E27FC236}">
              <a16:creationId xmlns:a16="http://schemas.microsoft.com/office/drawing/2014/main" id="{00000000-0008-0000-0000-000032040000}"/>
            </a:ext>
          </a:extLst>
        </xdr:cNvPr>
        <xdr:cNvSpPr>
          <a:spLocks noChangeAspect="1" noChangeArrowheads="1"/>
        </xdr:cNvSpPr>
      </xdr:nvSpPr>
      <xdr:spPr bwMode="auto">
        <a:xfrm>
          <a:off x="10829925" y="63493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75" name="AutoShape 51">
          <a:extLst>
            <a:ext uri="{FF2B5EF4-FFF2-40B4-BE49-F238E27FC236}">
              <a16:creationId xmlns:a16="http://schemas.microsoft.com/office/drawing/2014/main" id="{00000000-0008-0000-0000-000033040000}"/>
            </a:ext>
          </a:extLst>
        </xdr:cNvPr>
        <xdr:cNvSpPr>
          <a:spLocks noChangeAspect="1" noChangeArrowheads="1"/>
        </xdr:cNvSpPr>
      </xdr:nvSpPr>
      <xdr:spPr bwMode="auto">
        <a:xfrm>
          <a:off x="10982325" y="6349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76" name="AutoShape 5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10829925" y="63693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77" name="AutoShape 53">
          <a:extLst>
            <a:ext uri="{FF2B5EF4-FFF2-40B4-BE49-F238E27FC236}">
              <a16:creationId xmlns:a16="http://schemas.microsoft.com/office/drawing/2014/main" id="{00000000-0008-0000-0000-000035040000}"/>
            </a:ext>
          </a:extLst>
        </xdr:cNvPr>
        <xdr:cNvSpPr>
          <a:spLocks noChangeAspect="1" noChangeArrowheads="1"/>
        </xdr:cNvSpPr>
      </xdr:nvSpPr>
      <xdr:spPr bwMode="auto">
        <a:xfrm>
          <a:off x="10982325" y="6369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78" name="AutoShape 54">
          <a:extLst>
            <a:ext uri="{FF2B5EF4-FFF2-40B4-BE49-F238E27FC236}">
              <a16:creationId xmlns:a16="http://schemas.microsoft.com/office/drawing/2014/main" id="{00000000-0008-0000-0000-000036040000}"/>
            </a:ext>
          </a:extLst>
        </xdr:cNvPr>
        <xdr:cNvSpPr>
          <a:spLocks noChangeAspect="1" noChangeArrowheads="1"/>
        </xdr:cNvSpPr>
      </xdr:nvSpPr>
      <xdr:spPr bwMode="auto">
        <a:xfrm>
          <a:off x="10829925" y="63893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79" name="AutoShape 55">
          <a:extLst>
            <a:ext uri="{FF2B5EF4-FFF2-40B4-BE49-F238E27FC236}">
              <a16:creationId xmlns:a16="http://schemas.microsoft.com/office/drawing/2014/main" id="{00000000-0008-0000-0000-000037040000}"/>
            </a:ext>
          </a:extLst>
        </xdr:cNvPr>
        <xdr:cNvSpPr>
          <a:spLocks noChangeAspect="1" noChangeArrowheads="1"/>
        </xdr:cNvSpPr>
      </xdr:nvSpPr>
      <xdr:spPr bwMode="auto">
        <a:xfrm>
          <a:off x="10982325" y="6389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80" name="AutoShape 56">
          <a:extLst>
            <a:ext uri="{FF2B5EF4-FFF2-40B4-BE49-F238E27FC236}">
              <a16:creationId xmlns:a16="http://schemas.microsoft.com/office/drawing/2014/main" id="{00000000-0008-0000-0000-000038040000}"/>
            </a:ext>
          </a:extLst>
        </xdr:cNvPr>
        <xdr:cNvSpPr>
          <a:spLocks noChangeAspect="1" noChangeArrowheads="1"/>
        </xdr:cNvSpPr>
      </xdr:nvSpPr>
      <xdr:spPr bwMode="auto">
        <a:xfrm>
          <a:off x="10829925" y="640937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81" name="AutoShape 57">
          <a:extLst>
            <a:ext uri="{FF2B5EF4-FFF2-40B4-BE49-F238E27FC236}">
              <a16:creationId xmlns:a16="http://schemas.microsoft.com/office/drawing/2014/main" id="{00000000-0008-0000-0000-000039040000}"/>
            </a:ext>
          </a:extLst>
        </xdr:cNvPr>
        <xdr:cNvSpPr>
          <a:spLocks noChangeAspect="1" noChangeArrowheads="1"/>
        </xdr:cNvSpPr>
      </xdr:nvSpPr>
      <xdr:spPr bwMode="auto">
        <a:xfrm>
          <a:off x="10982325" y="6409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83" name="AutoShape 59">
          <a:extLst>
            <a:ext uri="{FF2B5EF4-FFF2-40B4-BE49-F238E27FC236}">
              <a16:creationId xmlns:a16="http://schemas.microsoft.com/office/drawing/2014/main" id="{00000000-0008-0000-0000-00003B040000}"/>
            </a:ext>
          </a:extLst>
        </xdr:cNvPr>
        <xdr:cNvSpPr>
          <a:spLocks noChangeAspect="1" noChangeArrowheads="1"/>
        </xdr:cNvSpPr>
      </xdr:nvSpPr>
      <xdr:spPr bwMode="auto">
        <a:xfrm>
          <a:off x="10829925" y="70694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84" name="AutoShape 60">
          <a:extLst>
            <a:ext uri="{FF2B5EF4-FFF2-40B4-BE49-F238E27FC236}">
              <a16:creationId xmlns:a16="http://schemas.microsoft.com/office/drawing/2014/main" id="{00000000-0008-0000-0000-00003C040000}"/>
            </a:ext>
          </a:extLst>
        </xdr:cNvPr>
        <xdr:cNvSpPr>
          <a:spLocks noChangeAspect="1" noChangeArrowheads="1"/>
        </xdr:cNvSpPr>
      </xdr:nvSpPr>
      <xdr:spPr bwMode="auto">
        <a:xfrm>
          <a:off x="10982325" y="7069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spect="1" noChangeArrowheads="1"/>
        </xdr:cNvSpPr>
      </xdr:nvSpPr>
      <xdr:spPr bwMode="auto">
        <a:xfrm>
          <a:off x="10829925" y="70894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86" name="AutoShape 62">
          <a:extLst>
            <a:ext uri="{FF2B5EF4-FFF2-40B4-BE49-F238E27FC236}">
              <a16:creationId xmlns:a16="http://schemas.microsoft.com/office/drawing/2014/main" id="{00000000-0008-0000-0000-00003E040000}"/>
            </a:ext>
          </a:extLst>
        </xdr:cNvPr>
        <xdr:cNvSpPr>
          <a:spLocks noChangeAspect="1" noChangeArrowheads="1"/>
        </xdr:cNvSpPr>
      </xdr:nvSpPr>
      <xdr:spPr bwMode="auto">
        <a:xfrm>
          <a:off x="10982325" y="7089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87" name="AutoShape 63">
          <a:extLst>
            <a:ext uri="{FF2B5EF4-FFF2-40B4-BE49-F238E27FC236}">
              <a16:creationId xmlns:a16="http://schemas.microsoft.com/office/drawing/2014/main" id="{00000000-0008-0000-0000-00003F040000}"/>
            </a:ext>
          </a:extLst>
        </xdr:cNvPr>
        <xdr:cNvSpPr>
          <a:spLocks noChangeAspect="1" noChangeArrowheads="1"/>
        </xdr:cNvSpPr>
      </xdr:nvSpPr>
      <xdr:spPr bwMode="auto">
        <a:xfrm>
          <a:off x="10829925" y="71094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88" name="AutoShape 64">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10982325" y="7109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89" name="AutoShape 65">
          <a:extLst>
            <a:ext uri="{FF2B5EF4-FFF2-40B4-BE49-F238E27FC236}">
              <a16:creationId xmlns:a16="http://schemas.microsoft.com/office/drawing/2014/main" id="{00000000-0008-0000-0000-000041040000}"/>
            </a:ext>
          </a:extLst>
        </xdr:cNvPr>
        <xdr:cNvSpPr>
          <a:spLocks noChangeAspect="1" noChangeArrowheads="1"/>
        </xdr:cNvSpPr>
      </xdr:nvSpPr>
      <xdr:spPr bwMode="auto">
        <a:xfrm>
          <a:off x="10829925" y="71294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90" name="AutoShape 66">
          <a:extLst>
            <a:ext uri="{FF2B5EF4-FFF2-40B4-BE49-F238E27FC236}">
              <a16:creationId xmlns:a16="http://schemas.microsoft.com/office/drawing/2014/main" id="{00000000-0008-0000-0000-000042040000}"/>
            </a:ext>
          </a:extLst>
        </xdr:cNvPr>
        <xdr:cNvSpPr>
          <a:spLocks noChangeAspect="1" noChangeArrowheads="1"/>
        </xdr:cNvSpPr>
      </xdr:nvSpPr>
      <xdr:spPr bwMode="auto">
        <a:xfrm>
          <a:off x="10982325" y="7129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spect="1" noChangeArrowheads="1"/>
        </xdr:cNvSpPr>
      </xdr:nvSpPr>
      <xdr:spPr bwMode="auto">
        <a:xfrm>
          <a:off x="10829925" y="77933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93" name="AutoShape 69">
          <a:extLst>
            <a:ext uri="{FF2B5EF4-FFF2-40B4-BE49-F238E27FC236}">
              <a16:creationId xmlns:a16="http://schemas.microsoft.com/office/drawing/2014/main" id="{00000000-0008-0000-0000-000045040000}"/>
            </a:ext>
          </a:extLst>
        </xdr:cNvPr>
        <xdr:cNvSpPr>
          <a:spLocks noChangeAspect="1" noChangeArrowheads="1"/>
        </xdr:cNvSpPr>
      </xdr:nvSpPr>
      <xdr:spPr bwMode="auto">
        <a:xfrm>
          <a:off x="10982325" y="7793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94" name="AutoShape 70">
          <a:extLst>
            <a:ext uri="{FF2B5EF4-FFF2-40B4-BE49-F238E27FC236}">
              <a16:creationId xmlns:a16="http://schemas.microsoft.com/office/drawing/2014/main" id="{00000000-0008-0000-0000-000046040000}"/>
            </a:ext>
          </a:extLst>
        </xdr:cNvPr>
        <xdr:cNvSpPr>
          <a:spLocks noChangeAspect="1" noChangeArrowheads="1"/>
        </xdr:cNvSpPr>
      </xdr:nvSpPr>
      <xdr:spPr bwMode="auto">
        <a:xfrm>
          <a:off x="10829925" y="78133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95" name="AutoShape 71">
          <a:extLst>
            <a:ext uri="{FF2B5EF4-FFF2-40B4-BE49-F238E27FC236}">
              <a16:creationId xmlns:a16="http://schemas.microsoft.com/office/drawing/2014/main" id="{00000000-0008-0000-0000-000047040000}"/>
            </a:ext>
          </a:extLst>
        </xdr:cNvPr>
        <xdr:cNvSpPr>
          <a:spLocks noChangeAspect="1" noChangeArrowheads="1"/>
        </xdr:cNvSpPr>
      </xdr:nvSpPr>
      <xdr:spPr bwMode="auto">
        <a:xfrm>
          <a:off x="10982325" y="78133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96" name="AutoShape 72">
          <a:extLst>
            <a:ext uri="{FF2B5EF4-FFF2-40B4-BE49-F238E27FC236}">
              <a16:creationId xmlns:a16="http://schemas.microsoft.com/office/drawing/2014/main" id="{00000000-0008-0000-0000-000048040000}"/>
            </a:ext>
          </a:extLst>
        </xdr:cNvPr>
        <xdr:cNvSpPr>
          <a:spLocks noChangeAspect="1" noChangeArrowheads="1"/>
        </xdr:cNvSpPr>
      </xdr:nvSpPr>
      <xdr:spPr bwMode="auto">
        <a:xfrm>
          <a:off x="10829925" y="78333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97" name="AutoShape 73">
          <a:extLst>
            <a:ext uri="{FF2B5EF4-FFF2-40B4-BE49-F238E27FC236}">
              <a16:creationId xmlns:a16="http://schemas.microsoft.com/office/drawing/2014/main" id="{00000000-0008-0000-0000-000049040000}"/>
            </a:ext>
          </a:extLst>
        </xdr:cNvPr>
        <xdr:cNvSpPr>
          <a:spLocks noChangeAspect="1" noChangeArrowheads="1"/>
        </xdr:cNvSpPr>
      </xdr:nvSpPr>
      <xdr:spPr bwMode="auto">
        <a:xfrm>
          <a:off x="10982325" y="783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098" name="AutoShape 74">
          <a:extLst>
            <a:ext uri="{FF2B5EF4-FFF2-40B4-BE49-F238E27FC236}">
              <a16:creationId xmlns:a16="http://schemas.microsoft.com/office/drawing/2014/main" id="{00000000-0008-0000-0000-00004A040000}"/>
            </a:ext>
          </a:extLst>
        </xdr:cNvPr>
        <xdr:cNvSpPr>
          <a:spLocks noChangeAspect="1" noChangeArrowheads="1"/>
        </xdr:cNvSpPr>
      </xdr:nvSpPr>
      <xdr:spPr bwMode="auto">
        <a:xfrm>
          <a:off x="10829925" y="78533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099" name="AutoShape 75">
          <a:extLst>
            <a:ext uri="{FF2B5EF4-FFF2-40B4-BE49-F238E27FC236}">
              <a16:creationId xmlns:a16="http://schemas.microsoft.com/office/drawing/2014/main" id="{00000000-0008-0000-0000-00004B040000}"/>
            </a:ext>
          </a:extLst>
        </xdr:cNvPr>
        <xdr:cNvSpPr>
          <a:spLocks noChangeAspect="1" noChangeArrowheads="1"/>
        </xdr:cNvSpPr>
      </xdr:nvSpPr>
      <xdr:spPr bwMode="auto">
        <a:xfrm>
          <a:off x="10982325" y="78533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01" name="AutoShape 77">
          <a:extLst>
            <a:ext uri="{FF2B5EF4-FFF2-40B4-BE49-F238E27FC236}">
              <a16:creationId xmlns:a16="http://schemas.microsoft.com/office/drawing/2014/main" id="{00000000-0008-0000-0000-00004D040000}"/>
            </a:ext>
          </a:extLst>
        </xdr:cNvPr>
        <xdr:cNvSpPr>
          <a:spLocks noChangeAspect="1" noChangeArrowheads="1"/>
        </xdr:cNvSpPr>
      </xdr:nvSpPr>
      <xdr:spPr bwMode="auto">
        <a:xfrm>
          <a:off x="10829925" y="85172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02" name="AutoShape 78">
          <a:extLst>
            <a:ext uri="{FF2B5EF4-FFF2-40B4-BE49-F238E27FC236}">
              <a16:creationId xmlns:a16="http://schemas.microsoft.com/office/drawing/2014/main" id="{00000000-0008-0000-0000-00004E040000}"/>
            </a:ext>
          </a:extLst>
        </xdr:cNvPr>
        <xdr:cNvSpPr>
          <a:spLocks noChangeAspect="1" noChangeArrowheads="1"/>
        </xdr:cNvSpPr>
      </xdr:nvSpPr>
      <xdr:spPr bwMode="auto">
        <a:xfrm>
          <a:off x="10982325" y="8517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03" name="AutoShape 79">
          <a:extLst>
            <a:ext uri="{FF2B5EF4-FFF2-40B4-BE49-F238E27FC236}">
              <a16:creationId xmlns:a16="http://schemas.microsoft.com/office/drawing/2014/main" id="{00000000-0008-0000-0000-00004F040000}"/>
            </a:ext>
          </a:extLst>
        </xdr:cNvPr>
        <xdr:cNvSpPr>
          <a:spLocks noChangeAspect="1" noChangeArrowheads="1"/>
        </xdr:cNvSpPr>
      </xdr:nvSpPr>
      <xdr:spPr bwMode="auto">
        <a:xfrm>
          <a:off x="10829925" y="85372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04" name="AutoShape 80">
          <a:extLst>
            <a:ext uri="{FF2B5EF4-FFF2-40B4-BE49-F238E27FC236}">
              <a16:creationId xmlns:a16="http://schemas.microsoft.com/office/drawing/2014/main" id="{00000000-0008-0000-0000-000050040000}"/>
            </a:ext>
          </a:extLst>
        </xdr:cNvPr>
        <xdr:cNvSpPr>
          <a:spLocks noChangeAspect="1" noChangeArrowheads="1"/>
        </xdr:cNvSpPr>
      </xdr:nvSpPr>
      <xdr:spPr bwMode="auto">
        <a:xfrm>
          <a:off x="10982325" y="85372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05" name="AutoShape 81">
          <a:extLst>
            <a:ext uri="{FF2B5EF4-FFF2-40B4-BE49-F238E27FC236}">
              <a16:creationId xmlns:a16="http://schemas.microsoft.com/office/drawing/2014/main" id="{00000000-0008-0000-0000-000051040000}"/>
            </a:ext>
          </a:extLst>
        </xdr:cNvPr>
        <xdr:cNvSpPr>
          <a:spLocks noChangeAspect="1" noChangeArrowheads="1"/>
        </xdr:cNvSpPr>
      </xdr:nvSpPr>
      <xdr:spPr bwMode="auto">
        <a:xfrm>
          <a:off x="10829925" y="85572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06" name="AutoShape 82">
          <a:extLst>
            <a:ext uri="{FF2B5EF4-FFF2-40B4-BE49-F238E27FC236}">
              <a16:creationId xmlns:a16="http://schemas.microsoft.com/office/drawing/2014/main" id="{00000000-0008-0000-0000-000052040000}"/>
            </a:ext>
          </a:extLst>
        </xdr:cNvPr>
        <xdr:cNvSpPr>
          <a:spLocks noChangeAspect="1" noChangeArrowheads="1"/>
        </xdr:cNvSpPr>
      </xdr:nvSpPr>
      <xdr:spPr bwMode="auto">
        <a:xfrm>
          <a:off x="10982325" y="8557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07" name="AutoShape 83">
          <a:extLst>
            <a:ext uri="{FF2B5EF4-FFF2-40B4-BE49-F238E27FC236}">
              <a16:creationId xmlns:a16="http://schemas.microsoft.com/office/drawing/2014/main" id="{00000000-0008-0000-0000-000053040000}"/>
            </a:ext>
          </a:extLst>
        </xdr:cNvPr>
        <xdr:cNvSpPr>
          <a:spLocks noChangeAspect="1" noChangeArrowheads="1"/>
        </xdr:cNvSpPr>
      </xdr:nvSpPr>
      <xdr:spPr bwMode="auto">
        <a:xfrm>
          <a:off x="10829925" y="85772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08" name="AutoShape 84">
          <a:extLst>
            <a:ext uri="{FF2B5EF4-FFF2-40B4-BE49-F238E27FC236}">
              <a16:creationId xmlns:a16="http://schemas.microsoft.com/office/drawing/2014/main" id="{00000000-0008-0000-0000-000054040000}"/>
            </a:ext>
          </a:extLst>
        </xdr:cNvPr>
        <xdr:cNvSpPr>
          <a:spLocks noChangeAspect="1" noChangeArrowheads="1"/>
        </xdr:cNvSpPr>
      </xdr:nvSpPr>
      <xdr:spPr bwMode="auto">
        <a:xfrm>
          <a:off x="10982325" y="857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10" name="AutoShape 86">
          <a:extLst>
            <a:ext uri="{FF2B5EF4-FFF2-40B4-BE49-F238E27FC236}">
              <a16:creationId xmlns:a16="http://schemas.microsoft.com/office/drawing/2014/main" id="{00000000-0008-0000-0000-000056040000}"/>
            </a:ext>
          </a:extLst>
        </xdr:cNvPr>
        <xdr:cNvSpPr>
          <a:spLocks noChangeAspect="1" noChangeArrowheads="1"/>
        </xdr:cNvSpPr>
      </xdr:nvSpPr>
      <xdr:spPr bwMode="auto">
        <a:xfrm>
          <a:off x="10829925" y="92411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11" name="AutoShape 87">
          <a:extLst>
            <a:ext uri="{FF2B5EF4-FFF2-40B4-BE49-F238E27FC236}">
              <a16:creationId xmlns:a16="http://schemas.microsoft.com/office/drawing/2014/main" id="{00000000-0008-0000-0000-000057040000}"/>
            </a:ext>
          </a:extLst>
        </xdr:cNvPr>
        <xdr:cNvSpPr>
          <a:spLocks noChangeAspect="1" noChangeArrowheads="1"/>
        </xdr:cNvSpPr>
      </xdr:nvSpPr>
      <xdr:spPr bwMode="auto">
        <a:xfrm>
          <a:off x="10982325" y="9241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12" name="AutoShape 88">
          <a:extLst>
            <a:ext uri="{FF2B5EF4-FFF2-40B4-BE49-F238E27FC236}">
              <a16:creationId xmlns:a16="http://schemas.microsoft.com/office/drawing/2014/main" id="{00000000-0008-0000-0000-000058040000}"/>
            </a:ext>
          </a:extLst>
        </xdr:cNvPr>
        <xdr:cNvSpPr>
          <a:spLocks noChangeAspect="1" noChangeArrowheads="1"/>
        </xdr:cNvSpPr>
      </xdr:nvSpPr>
      <xdr:spPr bwMode="auto">
        <a:xfrm>
          <a:off x="10829925" y="92611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13" name="AutoShape 89">
          <a:extLst>
            <a:ext uri="{FF2B5EF4-FFF2-40B4-BE49-F238E27FC236}">
              <a16:creationId xmlns:a16="http://schemas.microsoft.com/office/drawing/2014/main" id="{00000000-0008-0000-0000-000059040000}"/>
            </a:ext>
          </a:extLst>
        </xdr:cNvPr>
        <xdr:cNvSpPr>
          <a:spLocks noChangeAspect="1" noChangeArrowheads="1"/>
        </xdr:cNvSpPr>
      </xdr:nvSpPr>
      <xdr:spPr bwMode="auto">
        <a:xfrm>
          <a:off x="10982325" y="9261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14" name="AutoShape 90">
          <a:extLst>
            <a:ext uri="{FF2B5EF4-FFF2-40B4-BE49-F238E27FC236}">
              <a16:creationId xmlns:a16="http://schemas.microsoft.com/office/drawing/2014/main" id="{00000000-0008-0000-0000-00005A040000}"/>
            </a:ext>
          </a:extLst>
        </xdr:cNvPr>
        <xdr:cNvSpPr>
          <a:spLocks noChangeAspect="1" noChangeArrowheads="1"/>
        </xdr:cNvSpPr>
      </xdr:nvSpPr>
      <xdr:spPr bwMode="auto">
        <a:xfrm>
          <a:off x="10829925" y="928116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15" name="AutoShape 91">
          <a:extLst>
            <a:ext uri="{FF2B5EF4-FFF2-40B4-BE49-F238E27FC236}">
              <a16:creationId xmlns:a16="http://schemas.microsoft.com/office/drawing/2014/main" id="{00000000-0008-0000-0000-00005B040000}"/>
            </a:ext>
          </a:extLst>
        </xdr:cNvPr>
        <xdr:cNvSpPr>
          <a:spLocks noChangeAspect="1" noChangeArrowheads="1"/>
        </xdr:cNvSpPr>
      </xdr:nvSpPr>
      <xdr:spPr bwMode="auto">
        <a:xfrm>
          <a:off x="10982325" y="9281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16" name="AutoShape 92">
          <a:extLst>
            <a:ext uri="{FF2B5EF4-FFF2-40B4-BE49-F238E27FC236}">
              <a16:creationId xmlns:a16="http://schemas.microsoft.com/office/drawing/2014/main" id="{00000000-0008-0000-0000-00005C040000}"/>
            </a:ext>
          </a:extLst>
        </xdr:cNvPr>
        <xdr:cNvSpPr>
          <a:spLocks noChangeAspect="1" noChangeArrowheads="1"/>
        </xdr:cNvSpPr>
      </xdr:nvSpPr>
      <xdr:spPr bwMode="auto">
        <a:xfrm>
          <a:off x="10829925" y="9301162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17" name="AutoShape 93">
          <a:extLst>
            <a:ext uri="{FF2B5EF4-FFF2-40B4-BE49-F238E27FC236}">
              <a16:creationId xmlns:a16="http://schemas.microsoft.com/office/drawing/2014/main" id="{00000000-0008-0000-0000-00005D040000}"/>
            </a:ext>
          </a:extLst>
        </xdr:cNvPr>
        <xdr:cNvSpPr>
          <a:spLocks noChangeAspect="1" noChangeArrowheads="1"/>
        </xdr:cNvSpPr>
      </xdr:nvSpPr>
      <xdr:spPr bwMode="auto">
        <a:xfrm>
          <a:off x="10982325" y="9301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18" name="AutoShape 94">
          <a:extLst>
            <a:ext uri="{FF2B5EF4-FFF2-40B4-BE49-F238E27FC236}">
              <a16:creationId xmlns:a16="http://schemas.microsoft.com/office/drawing/2014/main" id="{00000000-0008-0000-0000-00005E040000}"/>
            </a:ext>
          </a:extLst>
        </xdr:cNvPr>
        <xdr:cNvSpPr>
          <a:spLocks noChangeAspect="1" noChangeArrowheads="1"/>
        </xdr:cNvSpPr>
      </xdr:nvSpPr>
      <xdr:spPr bwMode="auto">
        <a:xfrm>
          <a:off x="10829925"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19" name="AutoShape 95">
          <a:extLst>
            <a:ext uri="{FF2B5EF4-FFF2-40B4-BE49-F238E27FC236}">
              <a16:creationId xmlns:a16="http://schemas.microsoft.com/office/drawing/2014/main" id="{00000000-0008-0000-0000-00005F040000}"/>
            </a:ext>
          </a:extLst>
        </xdr:cNvPr>
        <xdr:cNvSpPr>
          <a:spLocks noChangeAspect="1" noChangeArrowheads="1"/>
        </xdr:cNvSpPr>
      </xdr:nvSpPr>
      <xdr:spPr bwMode="auto">
        <a:xfrm>
          <a:off x="10982325"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466725</xdr:colOff>
      <xdr:row>159</xdr:row>
      <xdr:rowOff>0</xdr:rowOff>
    </xdr:from>
    <xdr:to>
      <xdr:col>10</xdr:col>
      <xdr:colOff>609600</xdr:colOff>
      <xdr:row>159</xdr:row>
      <xdr:rowOff>142875</xdr:rowOff>
    </xdr:to>
    <xdr:sp macro="" textlink="">
      <xdr:nvSpPr>
        <xdr:cNvPr id="1120" name="AutoShape 96">
          <a:extLst>
            <a:ext uri="{FF2B5EF4-FFF2-40B4-BE49-F238E27FC236}">
              <a16:creationId xmlns:a16="http://schemas.microsoft.com/office/drawing/2014/main" id="{00000000-0008-0000-0000-000060040000}"/>
            </a:ext>
          </a:extLst>
        </xdr:cNvPr>
        <xdr:cNvSpPr>
          <a:spLocks noChangeAspect="1" noChangeArrowheads="1"/>
        </xdr:cNvSpPr>
      </xdr:nvSpPr>
      <xdr:spPr bwMode="auto">
        <a:xfrm>
          <a:off x="11296650" y="932116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619125</xdr:colOff>
      <xdr:row>159</xdr:row>
      <xdr:rowOff>0</xdr:rowOff>
    </xdr:from>
    <xdr:to>
      <xdr:col>10</xdr:col>
      <xdr:colOff>923925</xdr:colOff>
      <xdr:row>160</xdr:row>
      <xdr:rowOff>114300</xdr:rowOff>
    </xdr:to>
    <xdr:sp macro="" textlink="">
      <xdr:nvSpPr>
        <xdr:cNvPr id="1121" name="AutoShape 97">
          <a:extLst>
            <a:ext uri="{FF2B5EF4-FFF2-40B4-BE49-F238E27FC236}">
              <a16:creationId xmlns:a16="http://schemas.microsoft.com/office/drawing/2014/main" id="{00000000-0008-0000-0000-000061040000}"/>
            </a:ext>
          </a:extLst>
        </xdr:cNvPr>
        <xdr:cNvSpPr>
          <a:spLocks noChangeAspect="1" noChangeArrowheads="1"/>
        </xdr:cNvSpPr>
      </xdr:nvSpPr>
      <xdr:spPr bwMode="auto">
        <a:xfrm>
          <a:off x="11449050" y="9321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22" name="AutoShape 98">
          <a:extLst>
            <a:ext uri="{FF2B5EF4-FFF2-40B4-BE49-F238E27FC236}">
              <a16:creationId xmlns:a16="http://schemas.microsoft.com/office/drawing/2014/main" id="{00000000-0008-0000-0000-000062040000}"/>
            </a:ext>
          </a:extLst>
        </xdr:cNvPr>
        <xdr:cNvSpPr>
          <a:spLocks noChangeAspect="1" noChangeArrowheads="1"/>
        </xdr:cNvSpPr>
      </xdr:nvSpPr>
      <xdr:spPr bwMode="auto">
        <a:xfrm>
          <a:off x="10829925" y="934116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23" name="AutoShape 99">
          <a:extLst>
            <a:ext uri="{FF2B5EF4-FFF2-40B4-BE49-F238E27FC236}">
              <a16:creationId xmlns:a16="http://schemas.microsoft.com/office/drawing/2014/main" id="{00000000-0008-0000-0000-000063040000}"/>
            </a:ext>
          </a:extLst>
        </xdr:cNvPr>
        <xdr:cNvSpPr>
          <a:spLocks noChangeAspect="1" noChangeArrowheads="1"/>
        </xdr:cNvSpPr>
      </xdr:nvSpPr>
      <xdr:spPr bwMode="auto">
        <a:xfrm>
          <a:off x="10982325" y="9341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24" name="AutoShape 100">
          <a:extLst>
            <a:ext uri="{FF2B5EF4-FFF2-40B4-BE49-F238E27FC236}">
              <a16:creationId xmlns:a16="http://schemas.microsoft.com/office/drawing/2014/main" id="{00000000-0008-0000-0000-000064040000}"/>
            </a:ext>
          </a:extLst>
        </xdr:cNvPr>
        <xdr:cNvSpPr>
          <a:spLocks noChangeAspect="1" noChangeArrowheads="1"/>
        </xdr:cNvSpPr>
      </xdr:nvSpPr>
      <xdr:spPr bwMode="auto">
        <a:xfrm>
          <a:off x="10829925" y="9361170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25" name="AutoShape 101">
          <a:extLst>
            <a:ext uri="{FF2B5EF4-FFF2-40B4-BE49-F238E27FC236}">
              <a16:creationId xmlns:a16="http://schemas.microsoft.com/office/drawing/2014/main" id="{00000000-0008-0000-0000-000065040000}"/>
            </a:ext>
          </a:extLst>
        </xdr:cNvPr>
        <xdr:cNvSpPr>
          <a:spLocks noChangeAspect="1" noChangeArrowheads="1"/>
        </xdr:cNvSpPr>
      </xdr:nvSpPr>
      <xdr:spPr bwMode="auto">
        <a:xfrm>
          <a:off x="10982325" y="9361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304800</xdr:colOff>
      <xdr:row>160</xdr:row>
      <xdr:rowOff>114300</xdr:rowOff>
    </xdr:to>
    <xdr:sp macro="" textlink="">
      <xdr:nvSpPr>
        <xdr:cNvPr id="1126" name="AutoShape 102">
          <a:extLst>
            <a:ext uri="{FF2B5EF4-FFF2-40B4-BE49-F238E27FC236}">
              <a16:creationId xmlns:a16="http://schemas.microsoft.com/office/drawing/2014/main" id="{00000000-0008-0000-0000-000066040000}"/>
            </a:ext>
          </a:extLst>
        </xdr:cNvPr>
        <xdr:cNvSpPr>
          <a:spLocks noChangeAspect="1" noChangeArrowheads="1"/>
        </xdr:cNvSpPr>
      </xdr:nvSpPr>
      <xdr:spPr bwMode="auto">
        <a:xfrm>
          <a:off x="10829925" y="9412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27" name="AutoShape 103">
          <a:extLst>
            <a:ext uri="{FF2B5EF4-FFF2-40B4-BE49-F238E27FC236}">
              <a16:creationId xmlns:a16="http://schemas.microsoft.com/office/drawing/2014/main" id="{00000000-0008-0000-0000-000067040000}"/>
            </a:ext>
          </a:extLst>
        </xdr:cNvPr>
        <xdr:cNvSpPr>
          <a:spLocks noChangeAspect="1" noChangeArrowheads="1"/>
        </xdr:cNvSpPr>
      </xdr:nvSpPr>
      <xdr:spPr bwMode="auto">
        <a:xfrm>
          <a:off x="10829925" y="94316550"/>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28" name="AutoShape 104">
          <a:extLst>
            <a:ext uri="{FF2B5EF4-FFF2-40B4-BE49-F238E27FC236}">
              <a16:creationId xmlns:a16="http://schemas.microsoft.com/office/drawing/2014/main" id="{00000000-0008-0000-0000-000068040000}"/>
            </a:ext>
          </a:extLst>
        </xdr:cNvPr>
        <xdr:cNvSpPr>
          <a:spLocks noChangeAspect="1" noChangeArrowheads="1"/>
        </xdr:cNvSpPr>
      </xdr:nvSpPr>
      <xdr:spPr bwMode="auto">
        <a:xfrm>
          <a:off x="10982325" y="94316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159</xdr:row>
      <xdr:rowOff>0</xdr:rowOff>
    </xdr:from>
    <xdr:to>
      <xdr:col>10</xdr:col>
      <xdr:colOff>142875</xdr:colOff>
      <xdr:row>159</xdr:row>
      <xdr:rowOff>142875</xdr:rowOff>
    </xdr:to>
    <xdr:sp macro="" textlink="">
      <xdr:nvSpPr>
        <xdr:cNvPr id="1129" name="AutoShape 105">
          <a:extLst>
            <a:ext uri="{FF2B5EF4-FFF2-40B4-BE49-F238E27FC236}">
              <a16:creationId xmlns:a16="http://schemas.microsoft.com/office/drawing/2014/main" id="{00000000-0008-0000-0000-000069040000}"/>
            </a:ext>
          </a:extLst>
        </xdr:cNvPr>
        <xdr:cNvSpPr>
          <a:spLocks noChangeAspect="1" noChangeArrowheads="1"/>
        </xdr:cNvSpPr>
      </xdr:nvSpPr>
      <xdr:spPr bwMode="auto">
        <a:xfrm>
          <a:off x="10829925" y="94516575"/>
          <a:ext cx="142875"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159</xdr:row>
      <xdr:rowOff>0</xdr:rowOff>
    </xdr:from>
    <xdr:to>
      <xdr:col>10</xdr:col>
      <xdr:colOff>457200</xdr:colOff>
      <xdr:row>160</xdr:row>
      <xdr:rowOff>114300</xdr:rowOff>
    </xdr:to>
    <xdr:sp macro="" textlink="">
      <xdr:nvSpPr>
        <xdr:cNvPr id="1130" name="AutoShape 106">
          <a:extLst>
            <a:ext uri="{FF2B5EF4-FFF2-40B4-BE49-F238E27FC236}">
              <a16:creationId xmlns:a16="http://schemas.microsoft.com/office/drawing/2014/main" id="{00000000-0008-0000-0000-00006A040000}"/>
            </a:ext>
          </a:extLst>
        </xdr:cNvPr>
        <xdr:cNvSpPr>
          <a:spLocks noChangeAspect="1" noChangeArrowheads="1"/>
        </xdr:cNvSpPr>
      </xdr:nvSpPr>
      <xdr:spPr bwMode="auto">
        <a:xfrm>
          <a:off x="10982325" y="945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emminaitaliangril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436"/>
  <sheetViews>
    <sheetView tabSelected="1" zoomScale="75" zoomScaleNormal="75" workbookViewId="0">
      <pane xSplit="1" ySplit="2" topLeftCell="B6" activePane="bottomRight" state="frozen"/>
      <selection pane="topRight" activeCell="B1" sqref="B1"/>
      <selection pane="bottomLeft" activeCell="A3" sqref="A3"/>
      <selection pane="bottomRight" activeCell="AB14" sqref="AB14"/>
    </sheetView>
  </sheetViews>
  <sheetFormatPr defaultColWidth="18.85546875" defaultRowHeight="15" x14ac:dyDescent="0.2"/>
  <cols>
    <col min="1" max="1" width="18.42578125" style="31" customWidth="1"/>
    <col min="5" max="6" width="18.85546875" style="47"/>
    <col min="10" max="10" width="18.85546875" style="62"/>
    <col min="11" max="12" width="18.85546875" style="47"/>
    <col min="14" max="15" width="18.85546875" style="47"/>
    <col min="19" max="19" width="6.140625" customWidth="1"/>
    <col min="20" max="20" width="18.85546875" style="223"/>
    <col min="24" max="24" width="5.28515625" customWidth="1"/>
    <col min="25" max="25" width="18.85546875" style="223"/>
    <col min="26" max="26" width="18.85546875" style="136"/>
    <col min="29" max="29" width="6.7109375" customWidth="1"/>
    <col min="30" max="30" width="18.85546875" style="223"/>
    <col min="32" max="33" width="18.85546875" style="77"/>
    <col min="34" max="34" width="6.28515625" customWidth="1"/>
    <col min="35" max="35" width="18.85546875" style="223"/>
    <col min="39" max="39" width="6.7109375" customWidth="1"/>
    <col min="40" max="40" width="18.85546875" style="223"/>
    <col min="44" max="44" width="5.85546875" customWidth="1"/>
    <col min="45" max="45" width="18.85546875" style="223"/>
  </cols>
  <sheetData>
    <row r="1" spans="1:48" s="4" customFormat="1" ht="51" x14ac:dyDescent="0.2">
      <c r="A1" s="30" t="s">
        <v>32</v>
      </c>
      <c r="B1" s="3" t="s">
        <v>0</v>
      </c>
      <c r="C1" s="3" t="s">
        <v>128</v>
      </c>
      <c r="D1" s="3" t="s">
        <v>1</v>
      </c>
      <c r="E1" s="41" t="s">
        <v>2</v>
      </c>
      <c r="F1" s="41" t="s">
        <v>38</v>
      </c>
      <c r="G1" s="3" t="s">
        <v>3</v>
      </c>
      <c r="H1" s="3" t="s">
        <v>4</v>
      </c>
      <c r="I1" s="3" t="s">
        <v>5</v>
      </c>
      <c r="J1" s="57" t="s">
        <v>6</v>
      </c>
      <c r="K1" s="41" t="s">
        <v>7</v>
      </c>
      <c r="L1" s="41" t="s">
        <v>33</v>
      </c>
      <c r="M1" s="3" t="s">
        <v>8</v>
      </c>
      <c r="N1" s="41" t="s">
        <v>346</v>
      </c>
      <c r="O1" s="41" t="s">
        <v>345</v>
      </c>
      <c r="P1" s="3" t="s">
        <v>45</v>
      </c>
      <c r="Q1" s="3" t="s">
        <v>46</v>
      </c>
      <c r="S1" s="150"/>
      <c r="T1" s="216" t="s">
        <v>48</v>
      </c>
      <c r="U1" s="151"/>
      <c r="V1" s="151"/>
      <c r="W1" s="152"/>
      <c r="X1" s="152"/>
      <c r="Y1" s="216" t="s">
        <v>61</v>
      </c>
      <c r="Z1" s="153"/>
      <c r="AA1" s="151"/>
      <c r="AB1" s="152"/>
      <c r="AC1" s="152"/>
      <c r="AD1" s="216" t="s">
        <v>59</v>
      </c>
      <c r="AE1" s="154"/>
      <c r="AF1" s="155"/>
      <c r="AG1" s="156"/>
      <c r="AH1" s="152"/>
      <c r="AI1" s="216" t="s">
        <v>57</v>
      </c>
      <c r="AK1" s="151"/>
      <c r="AL1" s="152"/>
      <c r="AM1" s="152"/>
      <c r="AN1" s="216" t="s">
        <v>60</v>
      </c>
      <c r="AO1" s="154"/>
      <c r="AP1" s="151"/>
      <c r="AQ1" s="152"/>
      <c r="AR1" s="152"/>
      <c r="AS1" s="240" t="s">
        <v>167</v>
      </c>
      <c r="AT1" s="151"/>
      <c r="AU1" s="151"/>
      <c r="AV1" s="157"/>
    </row>
    <row r="2" spans="1:48" s="10" customFormat="1" x14ac:dyDescent="0.2">
      <c r="A2" s="31"/>
      <c r="E2" s="36"/>
      <c r="F2" s="36"/>
      <c r="J2" s="58"/>
      <c r="K2" s="36"/>
      <c r="L2" s="36"/>
      <c r="N2" s="36"/>
      <c r="O2" s="36"/>
      <c r="S2" s="158"/>
      <c r="T2" s="158" t="s">
        <v>65</v>
      </c>
      <c r="U2" s="159" t="s">
        <v>66</v>
      </c>
      <c r="V2" s="159" t="s">
        <v>67</v>
      </c>
      <c r="W2" s="159" t="s">
        <v>68</v>
      </c>
      <c r="X2" s="159"/>
      <c r="Y2" s="158" t="s">
        <v>65</v>
      </c>
      <c r="Z2" s="160" t="s">
        <v>66</v>
      </c>
      <c r="AA2" s="159" t="s">
        <v>67</v>
      </c>
      <c r="AB2" s="159" t="s">
        <v>68</v>
      </c>
      <c r="AC2" s="159"/>
      <c r="AD2" s="158" t="s">
        <v>65</v>
      </c>
      <c r="AE2" s="159" t="s">
        <v>66</v>
      </c>
      <c r="AF2" s="161" t="s">
        <v>67</v>
      </c>
      <c r="AG2" s="161" t="s">
        <v>68</v>
      </c>
      <c r="AH2" s="159"/>
      <c r="AI2" s="158" t="s">
        <v>65</v>
      </c>
      <c r="AJ2" s="159" t="s">
        <v>66</v>
      </c>
      <c r="AK2" s="159" t="s">
        <v>67</v>
      </c>
      <c r="AL2" s="159" t="s">
        <v>68</v>
      </c>
      <c r="AM2" s="159"/>
      <c r="AN2" s="158" t="s">
        <v>65</v>
      </c>
      <c r="AO2" s="159" t="s">
        <v>66</v>
      </c>
      <c r="AP2" s="159" t="s">
        <v>67</v>
      </c>
      <c r="AQ2" s="159" t="s">
        <v>68</v>
      </c>
      <c r="AR2" s="159"/>
      <c r="AS2" s="158" t="s">
        <v>65</v>
      </c>
      <c r="AT2" s="159" t="s">
        <v>66</v>
      </c>
      <c r="AU2" s="159" t="s">
        <v>67</v>
      </c>
      <c r="AV2" s="160" t="s">
        <v>68</v>
      </c>
    </row>
    <row r="3" spans="1:48" s="10" customFormat="1" x14ac:dyDescent="0.2">
      <c r="A3" s="31"/>
      <c r="E3" s="36"/>
      <c r="F3" s="36"/>
      <c r="J3" s="58"/>
      <c r="K3" s="36"/>
      <c r="L3" s="36"/>
      <c r="N3" s="36"/>
      <c r="O3" s="36"/>
      <c r="S3" s="158" t="s">
        <v>26</v>
      </c>
      <c r="T3" s="158"/>
      <c r="U3" s="159"/>
      <c r="V3" s="159"/>
      <c r="W3" s="159"/>
      <c r="X3" s="159" t="s">
        <v>26</v>
      </c>
      <c r="Y3" s="158"/>
      <c r="Z3" s="160"/>
      <c r="AA3" s="159"/>
      <c r="AB3" s="159"/>
      <c r="AC3" s="159" t="s">
        <v>26</v>
      </c>
      <c r="AD3" s="158"/>
      <c r="AE3" s="159" t="s">
        <v>102</v>
      </c>
      <c r="AF3" s="161"/>
      <c r="AG3" s="161"/>
      <c r="AH3" s="159" t="s">
        <v>26</v>
      </c>
      <c r="AI3" s="158"/>
      <c r="AJ3" s="162"/>
      <c r="AK3" s="159"/>
      <c r="AL3" s="159"/>
      <c r="AM3" s="159" t="s">
        <v>26</v>
      </c>
      <c r="AN3" s="158"/>
      <c r="AO3" s="159"/>
      <c r="AP3" s="159"/>
      <c r="AQ3" s="159"/>
      <c r="AR3" s="159" t="s">
        <v>26</v>
      </c>
      <c r="AS3" s="158"/>
      <c r="AT3" s="159"/>
      <c r="AU3" s="163"/>
      <c r="AV3" s="160"/>
    </row>
    <row r="4" spans="1:48" s="91" customFormat="1" ht="126" x14ac:dyDescent="0.25">
      <c r="A4" s="84">
        <v>1</v>
      </c>
      <c r="B4" s="85" t="s">
        <v>94</v>
      </c>
      <c r="C4" s="85"/>
      <c r="D4" s="86" t="s">
        <v>95</v>
      </c>
      <c r="E4" s="87" t="s">
        <v>110</v>
      </c>
      <c r="F4" s="85" t="s">
        <v>66</v>
      </c>
      <c r="G4" s="88" t="s">
        <v>96</v>
      </c>
      <c r="H4" s="88" t="s">
        <v>97</v>
      </c>
      <c r="I4" s="88" t="s">
        <v>98</v>
      </c>
      <c r="J4" s="89" t="s">
        <v>208</v>
      </c>
      <c r="K4" s="242" t="s">
        <v>111</v>
      </c>
      <c r="L4" s="90" t="s">
        <v>100</v>
      </c>
      <c r="M4" s="123" t="s">
        <v>113</v>
      </c>
      <c r="N4" s="203">
        <v>58.38</v>
      </c>
      <c r="O4" s="203">
        <v>1.62</v>
      </c>
      <c r="P4" s="92" t="s">
        <v>99</v>
      </c>
      <c r="Q4" s="93">
        <v>42022</v>
      </c>
      <c r="S4" s="158" t="s">
        <v>14</v>
      </c>
      <c r="T4" s="217"/>
      <c r="U4" s="164"/>
      <c r="V4" s="164"/>
      <c r="W4" s="164"/>
      <c r="X4" s="159" t="s">
        <v>14</v>
      </c>
      <c r="Y4" s="217"/>
      <c r="Z4" s="165"/>
      <c r="AA4" s="162"/>
      <c r="AB4" s="164"/>
      <c r="AC4" s="159" t="s">
        <v>14</v>
      </c>
      <c r="AD4" s="217"/>
      <c r="AE4" s="166" t="s">
        <v>112</v>
      </c>
      <c r="AF4" s="167" t="s">
        <v>152</v>
      </c>
      <c r="AG4" s="167"/>
      <c r="AH4" s="159" t="s">
        <v>14</v>
      </c>
      <c r="AI4" s="217"/>
      <c r="AJ4" s="162"/>
      <c r="AK4" s="162" t="s">
        <v>102</v>
      </c>
      <c r="AL4" s="164"/>
      <c r="AM4" s="159" t="s">
        <v>14</v>
      </c>
      <c r="AN4" s="234"/>
      <c r="AO4" s="168"/>
      <c r="AP4" s="168"/>
      <c r="AQ4" s="168"/>
      <c r="AR4" s="159" t="s">
        <v>14</v>
      </c>
      <c r="AS4" s="217"/>
      <c r="AT4" s="164"/>
      <c r="AU4" s="163"/>
      <c r="AV4" s="169"/>
    </row>
    <row r="5" spans="1:48" s="95" customFormat="1" x14ac:dyDescent="0.2">
      <c r="A5" s="94"/>
      <c r="E5" s="96"/>
      <c r="F5" s="96"/>
      <c r="J5" s="97"/>
      <c r="K5" s="96"/>
      <c r="L5" s="96"/>
      <c r="N5" s="96"/>
      <c r="O5" s="96"/>
      <c r="S5" s="158"/>
      <c r="T5" s="217"/>
      <c r="U5" s="164"/>
      <c r="V5" s="164"/>
      <c r="W5" s="164"/>
      <c r="X5" s="159"/>
      <c r="Y5" s="217"/>
      <c r="Z5" s="165" t="s">
        <v>102</v>
      </c>
      <c r="AA5" s="162" t="s">
        <v>102</v>
      </c>
      <c r="AB5" s="164"/>
      <c r="AC5" s="159"/>
      <c r="AD5" s="217"/>
      <c r="AE5" s="166" t="s">
        <v>112</v>
      </c>
      <c r="AF5" s="162"/>
      <c r="AG5" s="167"/>
      <c r="AH5" s="159"/>
      <c r="AI5" s="217"/>
      <c r="AJ5" s="166" t="s">
        <v>103</v>
      </c>
      <c r="AK5" s="170"/>
      <c r="AL5" s="164"/>
      <c r="AM5" s="159"/>
      <c r="AN5" s="234"/>
      <c r="AO5" s="168"/>
      <c r="AP5" s="168"/>
      <c r="AQ5" s="168"/>
      <c r="AR5" s="159"/>
      <c r="AS5" s="217"/>
      <c r="AT5" s="164"/>
      <c r="AU5" s="163"/>
      <c r="AV5" s="169"/>
    </row>
    <row r="6" spans="1:48" s="95" customFormat="1" ht="15.75" x14ac:dyDescent="0.25">
      <c r="A6" s="94"/>
      <c r="E6" s="98"/>
      <c r="F6" s="98"/>
      <c r="J6" s="97"/>
      <c r="K6" s="96"/>
      <c r="L6" s="96"/>
      <c r="N6" s="96"/>
      <c r="O6" s="96"/>
      <c r="S6" s="158" t="s">
        <v>15</v>
      </c>
      <c r="T6" s="217"/>
      <c r="U6" s="171"/>
      <c r="V6" s="164"/>
      <c r="W6" s="164"/>
      <c r="X6" s="159" t="s">
        <v>15</v>
      </c>
      <c r="Y6" s="217"/>
      <c r="Z6" s="172"/>
      <c r="AA6" s="162" t="s">
        <v>102</v>
      </c>
      <c r="AB6" s="164"/>
      <c r="AC6" s="159" t="s">
        <v>15</v>
      </c>
      <c r="AD6" s="217"/>
      <c r="AE6" s="162" t="s">
        <v>102</v>
      </c>
      <c r="AF6" s="162"/>
      <c r="AG6" s="167"/>
      <c r="AH6" s="159" t="s">
        <v>15</v>
      </c>
      <c r="AI6" s="217"/>
      <c r="AJ6" s="166" t="s">
        <v>103</v>
      </c>
      <c r="AK6" s="170"/>
      <c r="AL6" s="164"/>
      <c r="AM6" s="159" t="s">
        <v>15</v>
      </c>
      <c r="AN6" s="234"/>
      <c r="AO6" s="168"/>
      <c r="AP6" s="168"/>
      <c r="AQ6" s="168"/>
      <c r="AR6" s="159" t="s">
        <v>15</v>
      </c>
      <c r="AS6" s="217"/>
      <c r="AT6" s="164"/>
      <c r="AU6" s="163"/>
      <c r="AV6" s="169"/>
    </row>
    <row r="7" spans="1:48" s="95" customFormat="1" ht="15.75" x14ac:dyDescent="0.25">
      <c r="A7" s="94"/>
      <c r="E7" s="98"/>
      <c r="F7" s="98"/>
      <c r="J7" s="97"/>
      <c r="K7" s="96"/>
      <c r="L7" s="96"/>
      <c r="N7" s="96"/>
      <c r="O7" s="96"/>
      <c r="S7" s="158"/>
      <c r="T7" s="217"/>
      <c r="U7" s="164"/>
      <c r="V7" s="166" t="s">
        <v>156</v>
      </c>
      <c r="W7" s="164"/>
      <c r="X7" s="159"/>
      <c r="Y7" s="217"/>
      <c r="Z7" s="165"/>
      <c r="AB7" s="164"/>
      <c r="AC7" s="159"/>
      <c r="AD7" s="217"/>
      <c r="AE7" s="162" t="s">
        <v>102</v>
      </c>
      <c r="AF7" s="167" t="s">
        <v>152</v>
      </c>
      <c r="AG7" s="167"/>
      <c r="AH7" s="159"/>
      <c r="AI7" s="217"/>
      <c r="AJ7" s="162"/>
      <c r="AK7" s="162"/>
      <c r="AL7" s="164"/>
      <c r="AM7" s="159"/>
      <c r="AN7" s="234"/>
      <c r="AO7" s="168"/>
      <c r="AP7" s="168"/>
      <c r="AQ7" s="168"/>
      <c r="AR7" s="159"/>
      <c r="AS7" s="217"/>
      <c r="AT7" s="164"/>
      <c r="AU7" s="163"/>
      <c r="AV7" s="169"/>
    </row>
    <row r="8" spans="1:48" s="95" customFormat="1" x14ac:dyDescent="0.2">
      <c r="A8" s="94"/>
      <c r="E8" s="96"/>
      <c r="F8" s="96"/>
      <c r="J8" s="97"/>
      <c r="K8" s="96"/>
      <c r="L8" s="96"/>
      <c r="N8" s="96"/>
      <c r="O8" s="96"/>
      <c r="S8" s="158" t="s">
        <v>16</v>
      </c>
      <c r="T8" s="217"/>
      <c r="U8" s="164"/>
      <c r="V8" s="164"/>
      <c r="W8" s="164"/>
      <c r="X8" s="159" t="s">
        <v>16</v>
      </c>
      <c r="Y8" s="217"/>
      <c r="Z8" s="165" t="s">
        <v>102</v>
      </c>
      <c r="AA8" s="166" t="s">
        <v>147</v>
      </c>
      <c r="AB8" s="164"/>
      <c r="AC8" s="159" t="s">
        <v>16</v>
      </c>
      <c r="AD8" s="217"/>
      <c r="AE8" s="162" t="s">
        <v>104</v>
      </c>
      <c r="AF8" s="173" t="s">
        <v>151</v>
      </c>
      <c r="AG8" s="167"/>
      <c r="AH8" s="159" t="s">
        <v>16</v>
      </c>
      <c r="AI8" s="217"/>
      <c r="AJ8" s="162"/>
      <c r="AK8" s="162"/>
      <c r="AL8" s="164"/>
      <c r="AM8" s="159" t="s">
        <v>16</v>
      </c>
      <c r="AN8" s="234"/>
      <c r="AO8" s="168"/>
      <c r="AP8" s="168"/>
      <c r="AQ8" s="168"/>
      <c r="AR8" s="159" t="s">
        <v>16</v>
      </c>
      <c r="AS8" s="217"/>
      <c r="AT8" s="164"/>
      <c r="AU8" s="163"/>
      <c r="AV8" s="169"/>
    </row>
    <row r="9" spans="1:48" s="95" customFormat="1" x14ac:dyDescent="0.2">
      <c r="A9" s="94"/>
      <c r="E9" s="96"/>
      <c r="F9" s="96"/>
      <c r="J9" s="97"/>
      <c r="K9" s="96"/>
      <c r="L9" s="96"/>
      <c r="N9" s="99"/>
      <c r="O9" s="99"/>
      <c r="P9" s="100"/>
      <c r="Q9" s="100"/>
      <c r="S9" s="158"/>
      <c r="T9" s="217"/>
      <c r="U9" s="164"/>
      <c r="V9" s="164"/>
      <c r="W9" s="164"/>
      <c r="X9" s="159"/>
      <c r="Y9" s="217"/>
      <c r="Z9" s="165" t="s">
        <v>102</v>
      </c>
      <c r="AA9" s="166" t="s">
        <v>147</v>
      </c>
      <c r="AB9" s="164"/>
      <c r="AC9" s="159"/>
      <c r="AD9" s="217"/>
      <c r="AE9" s="162" t="s">
        <v>102</v>
      </c>
      <c r="AF9" s="173" t="s">
        <v>153</v>
      </c>
      <c r="AG9" s="167"/>
      <c r="AH9" s="159"/>
      <c r="AI9" s="217"/>
      <c r="AJ9" s="162"/>
      <c r="AK9" s="162" t="s">
        <v>104</v>
      </c>
      <c r="AL9" s="164"/>
      <c r="AM9" s="159"/>
      <c r="AN9" s="234"/>
      <c r="AO9" s="168"/>
      <c r="AP9" s="168"/>
      <c r="AQ9" s="168"/>
      <c r="AR9" s="159"/>
      <c r="AS9" s="217"/>
      <c r="AT9" s="164"/>
      <c r="AU9" s="163"/>
      <c r="AV9" s="169"/>
    </row>
    <row r="10" spans="1:48" s="95" customFormat="1" x14ac:dyDescent="0.2">
      <c r="A10" s="94"/>
      <c r="E10" s="96"/>
      <c r="F10" s="96"/>
      <c r="J10" s="97"/>
      <c r="K10" s="96"/>
      <c r="L10" s="96"/>
      <c r="N10" s="99"/>
      <c r="O10" s="99"/>
      <c r="P10" s="100"/>
      <c r="Q10" s="100"/>
      <c r="S10" s="158" t="s">
        <v>17</v>
      </c>
      <c r="T10" s="217"/>
      <c r="U10" s="164"/>
      <c r="V10" s="164"/>
      <c r="W10" s="164"/>
      <c r="X10" s="159" t="s">
        <v>17</v>
      </c>
      <c r="Y10" s="217"/>
      <c r="Z10" s="172"/>
      <c r="AA10" s="162" t="s">
        <v>102</v>
      </c>
      <c r="AB10" s="164"/>
      <c r="AC10" s="159" t="s">
        <v>17</v>
      </c>
      <c r="AD10" s="217"/>
      <c r="AE10" s="166" t="s">
        <v>105</v>
      </c>
      <c r="AF10" s="167" t="s">
        <v>104</v>
      </c>
      <c r="AG10" s="167"/>
      <c r="AH10" s="159" t="s">
        <v>17</v>
      </c>
      <c r="AI10" s="217"/>
      <c r="AJ10" s="162"/>
      <c r="AK10" s="170" t="s">
        <v>102</v>
      </c>
      <c r="AL10" s="164"/>
      <c r="AM10" s="159" t="s">
        <v>17</v>
      </c>
      <c r="AN10" s="235"/>
      <c r="AO10" s="163"/>
      <c r="AP10" s="163"/>
      <c r="AQ10" s="163"/>
      <c r="AR10" s="159" t="s">
        <v>17</v>
      </c>
      <c r="AS10" s="217"/>
      <c r="AT10" s="164"/>
      <c r="AU10" s="163"/>
      <c r="AV10" s="169"/>
    </row>
    <row r="11" spans="1:48" s="105" customFormat="1" x14ac:dyDescent="0.2">
      <c r="A11" s="101"/>
      <c r="B11" s="102"/>
      <c r="C11" s="102"/>
      <c r="D11" s="102"/>
      <c r="E11" s="103"/>
      <c r="F11" s="103"/>
      <c r="G11" s="102"/>
      <c r="H11" s="102"/>
      <c r="I11" s="102"/>
      <c r="J11" s="104"/>
      <c r="K11" s="103"/>
      <c r="L11" s="103"/>
      <c r="M11" s="102"/>
      <c r="N11" s="103"/>
      <c r="O11" s="103"/>
      <c r="P11" s="102"/>
      <c r="Q11" s="102"/>
      <c r="S11" s="174"/>
      <c r="T11" s="218"/>
      <c r="U11" s="175"/>
      <c r="V11" s="166" t="s">
        <v>296</v>
      </c>
      <c r="W11" s="175"/>
      <c r="X11" s="152"/>
      <c r="Y11" s="218" t="s">
        <v>102</v>
      </c>
      <c r="Z11" s="172"/>
      <c r="AB11" s="175"/>
      <c r="AC11" s="152"/>
      <c r="AD11" s="218"/>
      <c r="AE11" s="166" t="s">
        <v>105</v>
      </c>
      <c r="AF11" s="167" t="s">
        <v>102</v>
      </c>
      <c r="AG11" s="177"/>
      <c r="AH11" s="152"/>
      <c r="AI11" s="218"/>
      <c r="AJ11" s="178"/>
      <c r="AK11" s="166" t="s">
        <v>277</v>
      </c>
      <c r="AL11" s="175"/>
      <c r="AM11" s="152"/>
      <c r="AN11" s="236"/>
      <c r="AO11" s="180"/>
      <c r="AP11" s="180"/>
      <c r="AQ11" s="179"/>
      <c r="AR11" s="152"/>
      <c r="AS11" s="241"/>
      <c r="AT11" s="181"/>
      <c r="AU11" s="180"/>
      <c r="AV11" s="182"/>
    </row>
    <row r="12" spans="1:48" s="114" customFormat="1" x14ac:dyDescent="0.2">
      <c r="A12" s="94">
        <v>2</v>
      </c>
      <c r="B12" s="106" t="s">
        <v>53</v>
      </c>
      <c r="C12" s="106"/>
      <c r="D12" s="107" t="s">
        <v>71</v>
      </c>
      <c r="E12" s="108" t="s">
        <v>72</v>
      </c>
      <c r="F12" s="108" t="s">
        <v>337</v>
      </c>
      <c r="G12" s="107" t="s">
        <v>73</v>
      </c>
      <c r="H12" s="109" t="s">
        <v>49</v>
      </c>
      <c r="I12" s="107" t="s">
        <v>74</v>
      </c>
      <c r="J12" s="110" t="s">
        <v>81</v>
      </c>
      <c r="K12" s="108" t="s">
        <v>150</v>
      </c>
      <c r="L12" s="108" t="s">
        <v>75</v>
      </c>
      <c r="M12" s="107" t="s">
        <v>228</v>
      </c>
      <c r="N12" s="214">
        <v>60</v>
      </c>
      <c r="O12" s="111"/>
      <c r="P12" s="112" t="s">
        <v>76</v>
      </c>
      <c r="Q12" s="113">
        <v>42026</v>
      </c>
      <c r="S12" s="183" t="s">
        <v>18</v>
      </c>
      <c r="T12" s="219"/>
      <c r="U12" s="176"/>
      <c r="V12" s="166" t="s">
        <v>296</v>
      </c>
      <c r="W12" s="176"/>
      <c r="X12" s="184" t="s">
        <v>18</v>
      </c>
      <c r="Y12" s="219" t="s">
        <v>166</v>
      </c>
      <c r="Z12" s="165" t="s">
        <v>102</v>
      </c>
      <c r="AA12" s="202" t="s">
        <v>342</v>
      </c>
      <c r="AB12" s="176"/>
      <c r="AC12" s="184" t="s">
        <v>18</v>
      </c>
      <c r="AD12" s="219"/>
      <c r="AE12" s="162" t="s">
        <v>102</v>
      </c>
      <c r="AF12" s="173" t="s">
        <v>255</v>
      </c>
      <c r="AG12" s="173"/>
      <c r="AH12" s="184" t="s">
        <v>18</v>
      </c>
      <c r="AI12" s="219" t="s">
        <v>12</v>
      </c>
      <c r="AJ12" s="162"/>
      <c r="AK12" s="162" t="s">
        <v>102</v>
      </c>
      <c r="AL12" s="176"/>
      <c r="AM12" s="184" t="s">
        <v>18</v>
      </c>
      <c r="AN12" s="237"/>
      <c r="AO12" s="186"/>
      <c r="AP12" s="186"/>
      <c r="AQ12" s="185"/>
      <c r="AR12" s="184" t="s">
        <v>18</v>
      </c>
      <c r="AS12" s="217"/>
      <c r="AT12" s="187"/>
      <c r="AU12" s="186"/>
      <c r="AV12" s="188"/>
    </row>
    <row r="13" spans="1:48" s="114" customFormat="1" x14ac:dyDescent="0.2">
      <c r="A13" s="94"/>
      <c r="B13" s="107"/>
      <c r="C13" s="107"/>
      <c r="D13" s="107"/>
      <c r="E13" s="108"/>
      <c r="F13" s="108"/>
      <c r="G13" s="107"/>
      <c r="H13" s="107"/>
      <c r="I13" s="107"/>
      <c r="J13" s="115"/>
      <c r="K13" s="108"/>
      <c r="L13" s="108"/>
      <c r="M13" s="107"/>
      <c r="N13" s="108"/>
      <c r="O13" s="108"/>
      <c r="P13" s="107"/>
      <c r="Q13" s="107"/>
      <c r="S13" s="183"/>
      <c r="T13" s="219"/>
      <c r="U13" s="176"/>
      <c r="V13" s="176"/>
      <c r="W13" s="176"/>
      <c r="X13" s="184" t="s">
        <v>12</v>
      </c>
      <c r="Y13" s="219" t="s">
        <v>166</v>
      </c>
      <c r="Z13" s="172" t="s">
        <v>104</v>
      </c>
      <c r="AA13" s="166" t="s">
        <v>102</v>
      </c>
      <c r="AB13" s="176"/>
      <c r="AC13" s="184" t="s">
        <v>12</v>
      </c>
      <c r="AD13" s="219"/>
      <c r="AE13" s="162" t="s">
        <v>102</v>
      </c>
      <c r="AF13" s="173" t="s">
        <v>255</v>
      </c>
      <c r="AG13" s="173"/>
      <c r="AH13" s="184" t="s">
        <v>12</v>
      </c>
      <c r="AI13" s="219"/>
      <c r="AJ13" s="189"/>
      <c r="AK13" s="162" t="s">
        <v>102</v>
      </c>
      <c r="AL13" s="176"/>
      <c r="AM13" s="184" t="s">
        <v>12</v>
      </c>
      <c r="AN13" s="237"/>
      <c r="AO13" s="186"/>
      <c r="AP13" s="186"/>
      <c r="AQ13" s="185"/>
      <c r="AR13" s="184" t="s">
        <v>12</v>
      </c>
      <c r="AS13" s="217"/>
      <c r="AT13" s="187"/>
      <c r="AU13" s="186"/>
      <c r="AV13" s="188"/>
    </row>
    <row r="14" spans="1:48" s="114" customFormat="1" x14ac:dyDescent="0.2">
      <c r="A14" s="94"/>
      <c r="B14" s="107"/>
      <c r="C14" s="107"/>
      <c r="D14" s="107"/>
      <c r="E14" s="108"/>
      <c r="F14" s="108"/>
      <c r="G14" s="107"/>
      <c r="H14" s="107"/>
      <c r="I14" s="107"/>
      <c r="J14" s="115"/>
      <c r="K14" s="108"/>
      <c r="L14" s="108"/>
      <c r="M14" s="107"/>
      <c r="N14" s="108"/>
      <c r="O14" s="108"/>
      <c r="P14" s="107"/>
      <c r="Q14" s="107"/>
      <c r="S14" s="183" t="s">
        <v>19</v>
      </c>
      <c r="T14" s="219"/>
      <c r="U14" s="176"/>
      <c r="V14" s="176"/>
      <c r="W14" s="176"/>
      <c r="X14" s="184" t="s">
        <v>19</v>
      </c>
      <c r="Y14" s="217" t="s">
        <v>102</v>
      </c>
      <c r="Z14" s="190"/>
      <c r="AA14" s="166" t="s">
        <v>165</v>
      </c>
      <c r="AB14" s="176"/>
      <c r="AC14" s="184" t="s">
        <v>19</v>
      </c>
      <c r="AD14" s="219"/>
      <c r="AE14" s="166" t="s">
        <v>158</v>
      </c>
      <c r="AF14" s="167" t="s">
        <v>102</v>
      </c>
      <c r="AG14" s="173"/>
      <c r="AH14" s="184" t="s">
        <v>19</v>
      </c>
      <c r="AI14" s="219"/>
      <c r="AJ14" s="189"/>
      <c r="AK14" s="166" t="s">
        <v>157</v>
      </c>
      <c r="AL14" s="176"/>
      <c r="AM14" s="184" t="s">
        <v>19</v>
      </c>
      <c r="AN14" s="237"/>
      <c r="AO14" s="186"/>
      <c r="AP14" s="186"/>
      <c r="AQ14" s="185"/>
      <c r="AR14" s="184" t="s">
        <v>19</v>
      </c>
      <c r="AS14" s="217"/>
      <c r="AT14" s="187"/>
      <c r="AU14" s="186"/>
      <c r="AV14" s="188"/>
    </row>
    <row r="15" spans="1:48" s="114" customFormat="1" x14ac:dyDescent="0.2">
      <c r="A15" s="94"/>
      <c r="B15" s="107"/>
      <c r="C15" s="107"/>
      <c r="D15" s="107"/>
      <c r="E15" s="108"/>
      <c r="F15" s="108"/>
      <c r="G15" s="107"/>
      <c r="H15" s="107"/>
      <c r="I15" s="107"/>
      <c r="J15" s="115"/>
      <c r="K15" s="108"/>
      <c r="L15" s="108"/>
      <c r="M15" s="107"/>
      <c r="N15" s="108"/>
      <c r="O15" s="108"/>
      <c r="P15" s="107"/>
      <c r="Q15" s="107"/>
      <c r="S15" s="183"/>
      <c r="T15" s="219"/>
      <c r="U15" s="176"/>
      <c r="V15" s="176"/>
      <c r="W15" s="176"/>
      <c r="X15" s="184"/>
      <c r="Y15" s="219"/>
      <c r="Z15" s="172"/>
      <c r="AA15" s="166" t="s">
        <v>165</v>
      </c>
      <c r="AB15" s="176"/>
      <c r="AC15" s="184"/>
      <c r="AD15" s="219"/>
      <c r="AE15" s="162" t="s">
        <v>102</v>
      </c>
      <c r="AF15" s="167"/>
      <c r="AG15" s="173"/>
      <c r="AH15" s="184"/>
      <c r="AI15" s="219"/>
      <c r="AJ15" s="189"/>
      <c r="AK15" s="166" t="s">
        <v>157</v>
      </c>
      <c r="AL15" s="176"/>
      <c r="AM15" s="184"/>
      <c r="AN15" s="237"/>
      <c r="AO15" s="186"/>
      <c r="AP15" s="186"/>
      <c r="AQ15" s="185"/>
      <c r="AR15" s="184"/>
      <c r="AS15" s="217"/>
      <c r="AT15" s="187"/>
      <c r="AU15" s="186"/>
      <c r="AV15" s="188"/>
    </row>
    <row r="16" spans="1:48" s="114" customFormat="1" x14ac:dyDescent="0.2">
      <c r="A16" s="94"/>
      <c r="B16" s="107"/>
      <c r="C16" s="107"/>
      <c r="D16" s="107"/>
      <c r="E16" s="108"/>
      <c r="F16" s="108"/>
      <c r="G16" s="107"/>
      <c r="H16" s="107"/>
      <c r="I16" s="107"/>
      <c r="J16" s="115"/>
      <c r="K16" s="108"/>
      <c r="L16" s="108"/>
      <c r="M16" s="107"/>
      <c r="N16" s="108"/>
      <c r="O16" s="108"/>
      <c r="P16" s="107"/>
      <c r="Q16" s="107"/>
      <c r="S16" s="183" t="s">
        <v>20</v>
      </c>
      <c r="T16" s="219"/>
      <c r="U16" s="176"/>
      <c r="V16" s="176"/>
      <c r="W16" s="176"/>
      <c r="X16" s="184" t="s">
        <v>20</v>
      </c>
      <c r="Y16" s="219"/>
      <c r="Z16" s="165"/>
      <c r="AA16" s="166" t="s">
        <v>165</v>
      </c>
      <c r="AB16" s="176"/>
      <c r="AC16" s="184" t="s">
        <v>20</v>
      </c>
      <c r="AD16" s="219"/>
      <c r="AE16" s="162" t="s">
        <v>102</v>
      </c>
      <c r="AF16" s="173"/>
      <c r="AG16" s="173"/>
      <c r="AH16" s="184" t="s">
        <v>20</v>
      </c>
      <c r="AI16" s="219"/>
      <c r="AJ16" s="189"/>
      <c r="AK16" s="162" t="s">
        <v>102</v>
      </c>
      <c r="AL16" s="176"/>
      <c r="AM16" s="184" t="s">
        <v>20</v>
      </c>
      <c r="AN16" s="237"/>
      <c r="AO16" s="186"/>
      <c r="AP16" s="186"/>
      <c r="AQ16" s="185"/>
      <c r="AR16" s="184" t="s">
        <v>20</v>
      </c>
      <c r="AS16" s="217"/>
      <c r="AT16" s="187"/>
      <c r="AU16" s="186"/>
      <c r="AV16" s="188"/>
    </row>
    <row r="17" spans="1:48" s="114" customFormat="1" x14ac:dyDescent="0.2">
      <c r="A17" s="94"/>
      <c r="B17" s="107"/>
      <c r="C17" s="107"/>
      <c r="D17" s="107"/>
      <c r="E17" s="108"/>
      <c r="F17" s="108"/>
      <c r="G17" s="107"/>
      <c r="H17" s="107"/>
      <c r="I17" s="107"/>
      <c r="J17" s="115"/>
      <c r="K17" s="108"/>
      <c r="L17" s="108"/>
      <c r="M17" s="107"/>
      <c r="N17" s="108"/>
      <c r="O17" s="108"/>
      <c r="P17" s="107"/>
      <c r="Q17" s="107"/>
      <c r="S17" s="183"/>
      <c r="T17" s="219"/>
      <c r="U17" s="176"/>
      <c r="V17" s="176"/>
      <c r="W17" s="176"/>
      <c r="X17" s="184"/>
      <c r="Y17" s="219"/>
      <c r="Z17" s="172"/>
      <c r="AB17" s="176"/>
      <c r="AC17" s="184"/>
      <c r="AD17" s="219"/>
      <c r="AE17" s="162"/>
      <c r="AF17" s="167"/>
      <c r="AG17" s="173"/>
      <c r="AH17" s="184"/>
      <c r="AI17" s="219"/>
      <c r="AJ17" s="189"/>
      <c r="AK17" s="162" t="s">
        <v>102</v>
      </c>
      <c r="AL17" s="176"/>
      <c r="AM17" s="184"/>
      <c r="AN17" s="237"/>
      <c r="AO17" s="186"/>
      <c r="AP17" s="186"/>
      <c r="AQ17" s="185"/>
      <c r="AR17" s="184"/>
      <c r="AS17" s="217"/>
      <c r="AT17" s="187"/>
      <c r="AU17" s="186"/>
      <c r="AV17" s="188"/>
    </row>
    <row r="18" spans="1:48" s="114" customFormat="1" x14ac:dyDescent="0.2">
      <c r="A18" s="94"/>
      <c r="B18" s="107"/>
      <c r="C18" s="107"/>
      <c r="D18" s="107"/>
      <c r="E18" s="108"/>
      <c r="F18" s="108"/>
      <c r="G18" s="107"/>
      <c r="H18" s="107"/>
      <c r="I18" s="107"/>
      <c r="J18" s="115"/>
      <c r="K18" s="108"/>
      <c r="L18" s="108"/>
      <c r="M18" s="107"/>
      <c r="N18" s="108"/>
      <c r="O18" s="108"/>
      <c r="P18" s="107"/>
      <c r="Q18" s="107"/>
      <c r="S18" s="183" t="s">
        <v>21</v>
      </c>
      <c r="T18" s="219"/>
      <c r="U18" s="176"/>
      <c r="V18" s="176"/>
      <c r="W18" s="176"/>
      <c r="X18" s="184" t="s">
        <v>21</v>
      </c>
      <c r="Y18" s="219"/>
      <c r="Z18" s="172"/>
      <c r="AB18" s="176"/>
      <c r="AC18" s="184" t="s">
        <v>21</v>
      </c>
      <c r="AD18" s="219"/>
      <c r="AE18" s="162"/>
      <c r="AF18" s="167" t="s">
        <v>102</v>
      </c>
      <c r="AG18" s="173"/>
      <c r="AH18" s="184" t="s">
        <v>21</v>
      </c>
      <c r="AI18" s="219"/>
      <c r="AJ18" s="189"/>
      <c r="AK18" s="189"/>
      <c r="AL18" s="176"/>
      <c r="AM18" s="184" t="s">
        <v>21</v>
      </c>
      <c r="AN18" s="237"/>
      <c r="AO18" s="186"/>
      <c r="AP18" s="186"/>
      <c r="AQ18" s="185"/>
      <c r="AR18" s="184" t="s">
        <v>21</v>
      </c>
      <c r="AS18" s="217"/>
      <c r="AT18" s="187"/>
      <c r="AU18" s="186"/>
      <c r="AV18" s="188"/>
    </row>
    <row r="19" spans="1:48" s="114" customFormat="1" x14ac:dyDescent="0.2">
      <c r="A19" s="94"/>
      <c r="B19" s="107"/>
      <c r="C19" s="107"/>
      <c r="D19" s="107"/>
      <c r="E19" s="108"/>
      <c r="F19" s="108"/>
      <c r="G19" s="107"/>
      <c r="H19" s="107"/>
      <c r="I19" s="107"/>
      <c r="J19" s="115"/>
      <c r="K19" s="108"/>
      <c r="L19" s="108"/>
      <c r="M19" s="107"/>
      <c r="N19" s="108"/>
      <c r="O19" s="108"/>
      <c r="P19" s="107"/>
      <c r="Q19" s="107"/>
      <c r="S19" s="183"/>
      <c r="T19" s="219"/>
      <c r="U19" s="176"/>
      <c r="V19" s="176"/>
      <c r="W19" s="176"/>
      <c r="X19" s="184"/>
      <c r="Y19" s="219"/>
      <c r="Z19" s="172"/>
      <c r="AB19" s="176"/>
      <c r="AC19" s="184"/>
      <c r="AD19" s="219"/>
      <c r="AE19" s="162" t="s">
        <v>102</v>
      </c>
      <c r="AF19" s="173"/>
      <c r="AG19" s="173"/>
      <c r="AH19" s="184"/>
      <c r="AI19" s="219"/>
      <c r="AJ19" s="189"/>
      <c r="AK19" s="162"/>
      <c r="AL19" s="176"/>
      <c r="AM19" s="184"/>
      <c r="AN19" s="237"/>
      <c r="AO19" s="186"/>
      <c r="AP19" s="186"/>
      <c r="AQ19" s="185"/>
      <c r="AR19" s="184"/>
      <c r="AS19" s="217"/>
      <c r="AT19" s="187"/>
      <c r="AU19" s="186"/>
      <c r="AV19" s="188"/>
    </row>
    <row r="20" spans="1:48" s="114" customFormat="1" x14ac:dyDescent="0.2">
      <c r="A20" s="94"/>
      <c r="B20" s="107"/>
      <c r="C20" s="107"/>
      <c r="D20" s="107"/>
      <c r="E20" s="108"/>
      <c r="F20" s="108"/>
      <c r="G20" s="107"/>
      <c r="H20" s="107"/>
      <c r="I20" s="107"/>
      <c r="J20" s="115"/>
      <c r="K20" s="108"/>
      <c r="L20" s="108"/>
      <c r="M20" s="107"/>
      <c r="N20" s="108"/>
      <c r="O20" s="108"/>
      <c r="P20" s="107"/>
      <c r="Q20" s="107"/>
      <c r="S20" s="183" t="s">
        <v>22</v>
      </c>
      <c r="T20" s="219"/>
      <c r="U20" s="191" t="s">
        <v>108</v>
      </c>
      <c r="V20" s="176"/>
      <c r="W20" s="176"/>
      <c r="X20" s="184" t="s">
        <v>22</v>
      </c>
      <c r="Y20" s="219"/>
      <c r="Z20" s="172"/>
      <c r="AA20" s="162" t="s">
        <v>102</v>
      </c>
      <c r="AB20" s="176"/>
      <c r="AC20" s="184" t="s">
        <v>22</v>
      </c>
      <c r="AD20" s="219"/>
      <c r="AE20" s="166" t="s">
        <v>106</v>
      </c>
      <c r="AG20" s="173"/>
      <c r="AH20" s="184" t="s">
        <v>22</v>
      </c>
      <c r="AI20" s="219"/>
      <c r="AJ20" s="162" t="s">
        <v>307</v>
      </c>
      <c r="AK20" s="173" t="s">
        <v>329</v>
      </c>
      <c r="AL20" s="176"/>
      <c r="AM20" s="184" t="s">
        <v>22</v>
      </c>
      <c r="AN20" s="237"/>
      <c r="AO20" s="186"/>
      <c r="AP20" s="186"/>
      <c r="AQ20" s="185"/>
      <c r="AR20" s="184" t="s">
        <v>22</v>
      </c>
      <c r="AS20" s="217"/>
      <c r="AT20" s="187"/>
      <c r="AU20" s="186"/>
      <c r="AV20" s="188"/>
    </row>
    <row r="21" spans="1:48" s="120" customFormat="1" x14ac:dyDescent="0.2">
      <c r="A21" s="116"/>
      <c r="B21" s="117"/>
      <c r="C21" s="117"/>
      <c r="D21" s="117"/>
      <c r="E21" s="118"/>
      <c r="F21" s="118"/>
      <c r="G21" s="117"/>
      <c r="H21" s="117"/>
      <c r="I21" s="117"/>
      <c r="J21" s="119"/>
      <c r="K21" s="118"/>
      <c r="L21" s="118"/>
      <c r="M21" s="117"/>
      <c r="N21" s="118"/>
      <c r="O21" s="118"/>
      <c r="P21" s="117"/>
      <c r="Q21" s="117"/>
      <c r="S21" s="183"/>
      <c r="T21" s="219"/>
      <c r="U21" s="191" t="s">
        <v>108</v>
      </c>
      <c r="V21" s="176"/>
      <c r="W21" s="176"/>
      <c r="X21" s="184"/>
      <c r="Y21" s="219"/>
      <c r="Z21" s="172"/>
      <c r="AA21" s="166"/>
      <c r="AB21" s="176"/>
      <c r="AC21" s="184"/>
      <c r="AD21" s="219"/>
      <c r="AE21" s="162" t="s">
        <v>106</v>
      </c>
      <c r="AF21" s="173" t="s">
        <v>102</v>
      </c>
      <c r="AG21" s="173"/>
      <c r="AH21" s="184"/>
      <c r="AI21" s="219"/>
      <c r="AJ21" s="162" t="s">
        <v>102</v>
      </c>
      <c r="AK21" s="189"/>
      <c r="AL21" s="176"/>
      <c r="AM21" s="184"/>
      <c r="AN21" s="237"/>
      <c r="AO21" s="186"/>
      <c r="AP21" s="186"/>
      <c r="AQ21" s="185"/>
      <c r="AR21" s="184"/>
      <c r="AS21" s="217"/>
      <c r="AT21" s="162" t="s">
        <v>102</v>
      </c>
      <c r="AU21" s="186"/>
      <c r="AV21" s="188"/>
    </row>
    <row r="22" spans="1:48" s="114" customFormat="1" ht="63.75" x14ac:dyDescent="0.2">
      <c r="A22" s="94">
        <v>3</v>
      </c>
      <c r="B22" s="107" t="s">
        <v>84</v>
      </c>
      <c r="C22" s="107"/>
      <c r="D22" s="107" t="s">
        <v>43</v>
      </c>
      <c r="E22" s="121" t="s">
        <v>77</v>
      </c>
      <c r="F22" s="108" t="s">
        <v>66</v>
      </c>
      <c r="G22" s="122" t="s">
        <v>78</v>
      </c>
      <c r="H22" s="109" t="s">
        <v>79</v>
      </c>
      <c r="I22" s="107" t="s">
        <v>80</v>
      </c>
      <c r="J22" s="110" t="s">
        <v>81</v>
      </c>
      <c r="K22" s="108" t="s">
        <v>82</v>
      </c>
      <c r="L22" s="108" t="s">
        <v>83</v>
      </c>
      <c r="M22" s="107" t="s">
        <v>265</v>
      </c>
      <c r="N22" s="211">
        <v>60</v>
      </c>
      <c r="O22" s="108"/>
      <c r="P22" s="107"/>
      <c r="Q22" s="122">
        <v>42027</v>
      </c>
      <c r="S22" s="183" t="s">
        <v>23</v>
      </c>
      <c r="T22" s="219"/>
      <c r="U22" s="192" t="s">
        <v>109</v>
      </c>
      <c r="V22" s="187"/>
      <c r="W22" s="176"/>
      <c r="X22" s="184" t="s">
        <v>23</v>
      </c>
      <c r="Y22" s="233" t="s">
        <v>101</v>
      </c>
      <c r="Z22" s="193"/>
      <c r="AA22" s="166"/>
      <c r="AB22" s="176"/>
      <c r="AC22" s="184" t="s">
        <v>23</v>
      </c>
      <c r="AD22" s="219"/>
      <c r="AE22" s="166" t="s">
        <v>264</v>
      </c>
      <c r="AF22" s="173" t="s">
        <v>154</v>
      </c>
      <c r="AG22" s="173"/>
      <c r="AH22" s="184" t="s">
        <v>23</v>
      </c>
      <c r="AI22" s="219"/>
      <c r="AJ22" s="166" t="s">
        <v>305</v>
      </c>
      <c r="AK22" s="162" t="s">
        <v>102</v>
      </c>
      <c r="AL22" s="176"/>
      <c r="AM22" s="184" t="s">
        <v>23</v>
      </c>
      <c r="AN22" s="237"/>
      <c r="AO22" s="186"/>
      <c r="AP22" s="186"/>
      <c r="AQ22" s="185"/>
      <c r="AR22" s="184" t="s">
        <v>23</v>
      </c>
      <c r="AS22" s="217"/>
      <c r="AU22" s="186"/>
      <c r="AV22" s="188"/>
    </row>
    <row r="23" spans="1:48" s="114" customFormat="1" x14ac:dyDescent="0.2">
      <c r="A23" s="94"/>
      <c r="B23" s="107"/>
      <c r="C23" s="107"/>
      <c r="D23" s="107"/>
      <c r="E23" s="108"/>
      <c r="F23" s="108"/>
      <c r="G23" s="107"/>
      <c r="H23" s="107"/>
      <c r="I23" s="107"/>
      <c r="J23" s="115"/>
      <c r="K23" s="108"/>
      <c r="L23" s="108"/>
      <c r="M23" s="107"/>
      <c r="N23" s="111"/>
      <c r="O23" s="111"/>
      <c r="P23" s="112"/>
      <c r="Q23" s="112"/>
      <c r="S23" s="183"/>
      <c r="T23" s="219"/>
      <c r="U23" s="192" t="s">
        <v>102</v>
      </c>
      <c r="V23" s="176"/>
      <c r="W23" s="176"/>
      <c r="X23" s="184"/>
      <c r="Y23" s="219"/>
      <c r="Z23" s="194"/>
      <c r="AA23" s="166"/>
      <c r="AB23" s="176"/>
      <c r="AC23" s="184"/>
      <c r="AD23" s="219"/>
      <c r="AE23" s="166" t="s">
        <v>264</v>
      </c>
      <c r="AF23" s="173" t="s">
        <v>155</v>
      </c>
      <c r="AG23" s="173"/>
      <c r="AH23" s="184"/>
      <c r="AI23" s="219"/>
      <c r="AJ23" s="189"/>
      <c r="AK23" s="166" t="s">
        <v>189</v>
      </c>
      <c r="AL23" s="176"/>
      <c r="AM23" s="184"/>
      <c r="AN23" s="237"/>
      <c r="AO23" s="186"/>
      <c r="AP23" s="186"/>
      <c r="AQ23" s="185"/>
      <c r="AR23" s="184"/>
      <c r="AS23" s="217"/>
      <c r="AU23" s="186"/>
      <c r="AV23" s="188"/>
    </row>
    <row r="24" spans="1:48" s="114" customFormat="1" x14ac:dyDescent="0.2">
      <c r="A24" s="94"/>
      <c r="B24" s="107"/>
      <c r="C24" s="107"/>
      <c r="D24" s="107"/>
      <c r="E24" s="108"/>
      <c r="F24" s="108"/>
      <c r="G24" s="107"/>
      <c r="H24" s="107"/>
      <c r="I24" s="107"/>
      <c r="J24" s="115"/>
      <c r="K24" s="108"/>
      <c r="L24" s="108"/>
      <c r="M24" s="107"/>
      <c r="N24" s="108"/>
      <c r="O24" s="108"/>
      <c r="P24" s="107"/>
      <c r="Q24" s="107"/>
      <c r="S24" s="183" t="s">
        <v>24</v>
      </c>
      <c r="T24" s="219"/>
      <c r="U24" s="191" t="s">
        <v>107</v>
      </c>
      <c r="V24" s="176"/>
      <c r="W24" s="176"/>
      <c r="X24" s="184" t="s">
        <v>24</v>
      </c>
      <c r="Y24" s="219"/>
      <c r="Z24" s="194"/>
      <c r="AA24" s="166" t="s">
        <v>102</v>
      </c>
      <c r="AB24" s="176"/>
      <c r="AC24" s="184" t="s">
        <v>24</v>
      </c>
      <c r="AD24" s="219"/>
      <c r="AE24" s="199"/>
      <c r="AF24" s="173" t="s">
        <v>154</v>
      </c>
      <c r="AG24" s="173"/>
      <c r="AH24" s="184" t="s">
        <v>24</v>
      </c>
      <c r="AI24" s="219"/>
      <c r="AJ24" s="189"/>
      <c r="AK24" s="166" t="s">
        <v>189</v>
      </c>
      <c r="AL24" s="176"/>
      <c r="AM24" s="184" t="s">
        <v>24</v>
      </c>
      <c r="AN24" s="237"/>
      <c r="AO24" s="186"/>
      <c r="AP24" s="186"/>
      <c r="AQ24" s="185"/>
      <c r="AR24" s="184" t="s">
        <v>24</v>
      </c>
      <c r="AS24" s="217"/>
      <c r="AT24" s="189"/>
      <c r="AU24" s="186"/>
      <c r="AV24" s="188"/>
    </row>
    <row r="25" spans="1:48" s="114" customFormat="1" x14ac:dyDescent="0.2">
      <c r="A25" s="94"/>
      <c r="B25" s="107"/>
      <c r="C25" s="107"/>
      <c r="D25" s="107"/>
      <c r="E25" s="108"/>
      <c r="F25" s="108"/>
      <c r="G25" s="107"/>
      <c r="H25" s="107"/>
      <c r="I25" s="107"/>
      <c r="J25" s="115"/>
      <c r="K25" s="108"/>
      <c r="L25" s="108"/>
      <c r="M25" s="107"/>
      <c r="N25" s="108"/>
      <c r="O25" s="108"/>
      <c r="P25" s="107"/>
      <c r="Q25" s="107"/>
      <c r="S25" s="183"/>
      <c r="T25" s="219"/>
      <c r="U25" s="192" t="s">
        <v>102</v>
      </c>
      <c r="V25" s="176"/>
      <c r="W25" s="176"/>
      <c r="X25" s="184"/>
      <c r="Y25" s="219"/>
      <c r="Z25" s="194"/>
      <c r="AA25" s="166" t="s">
        <v>323</v>
      </c>
      <c r="AB25" s="176"/>
      <c r="AC25" s="184"/>
      <c r="AD25" s="219"/>
      <c r="AE25" s="200"/>
      <c r="AF25" s="173" t="s">
        <v>154</v>
      </c>
      <c r="AG25" s="173"/>
      <c r="AH25" s="184"/>
      <c r="AI25" s="219"/>
      <c r="AJ25" s="166" t="s">
        <v>279</v>
      </c>
      <c r="AK25" s="162" t="s">
        <v>102</v>
      </c>
      <c r="AL25" s="176"/>
      <c r="AM25" s="184"/>
      <c r="AN25" s="237"/>
      <c r="AO25" s="186"/>
      <c r="AP25" s="186"/>
      <c r="AQ25" s="185"/>
      <c r="AR25" s="184"/>
      <c r="AS25" s="217"/>
      <c r="AT25" s="189"/>
      <c r="AU25" s="186"/>
      <c r="AV25" s="188"/>
    </row>
    <row r="26" spans="1:48" s="114" customFormat="1" x14ac:dyDescent="0.2">
      <c r="A26" s="94"/>
      <c r="B26" s="107"/>
      <c r="C26" s="107"/>
      <c r="D26" s="107"/>
      <c r="E26" s="108"/>
      <c r="F26" s="108"/>
      <c r="G26" s="107"/>
      <c r="H26" s="107"/>
      <c r="I26" s="107"/>
      <c r="J26" s="115"/>
      <c r="K26" s="108"/>
      <c r="L26" s="108"/>
      <c r="M26" s="107"/>
      <c r="N26" s="108"/>
      <c r="O26" s="108"/>
      <c r="P26" s="107"/>
      <c r="Q26" s="107"/>
      <c r="S26" s="183" t="s">
        <v>25</v>
      </c>
      <c r="T26" s="219"/>
      <c r="U26" s="191" t="s">
        <v>218</v>
      </c>
      <c r="V26" s="176"/>
      <c r="W26" s="176"/>
      <c r="X26" s="184" t="s">
        <v>26</v>
      </c>
      <c r="Y26" s="219"/>
      <c r="Z26" s="195"/>
      <c r="AA26" s="166" t="s">
        <v>323</v>
      </c>
      <c r="AB26" s="176"/>
      <c r="AC26" s="184" t="s">
        <v>26</v>
      </c>
      <c r="AD26" s="219"/>
      <c r="AE26" s="199"/>
      <c r="AF26" s="173"/>
      <c r="AG26" s="173"/>
      <c r="AH26" s="184" t="s">
        <v>26</v>
      </c>
      <c r="AI26" s="219"/>
      <c r="AJ26" s="189"/>
      <c r="AK26" s="189"/>
      <c r="AL26" s="176"/>
      <c r="AM26" s="184" t="s">
        <v>26</v>
      </c>
      <c r="AN26" s="237"/>
      <c r="AO26" s="186"/>
      <c r="AP26" s="186"/>
      <c r="AQ26" s="185"/>
      <c r="AR26" s="184" t="s">
        <v>26</v>
      </c>
      <c r="AS26" s="220"/>
      <c r="AT26" s="189"/>
      <c r="AU26" s="186"/>
      <c r="AV26" s="188"/>
    </row>
    <row r="27" spans="1:48" s="114" customFormat="1" x14ac:dyDescent="0.2">
      <c r="A27" s="94"/>
      <c r="B27" s="107"/>
      <c r="C27" s="107"/>
      <c r="D27" s="107"/>
      <c r="E27" s="108"/>
      <c r="F27" s="108"/>
      <c r="G27" s="107"/>
      <c r="H27" s="107"/>
      <c r="I27" s="107"/>
      <c r="J27" s="115"/>
      <c r="K27" s="108"/>
      <c r="L27" s="108"/>
      <c r="M27" s="107"/>
      <c r="N27" s="108"/>
      <c r="O27" s="108"/>
      <c r="P27" s="107"/>
      <c r="Q27" s="107"/>
      <c r="S27" s="183"/>
      <c r="T27" s="219"/>
      <c r="U27" s="187"/>
      <c r="V27" s="187"/>
      <c r="W27" s="187"/>
      <c r="X27" s="196"/>
      <c r="Y27" s="220"/>
      <c r="Z27" s="188"/>
      <c r="AA27" s="187"/>
      <c r="AB27" s="187"/>
      <c r="AC27" s="196"/>
      <c r="AD27" s="220"/>
      <c r="AE27" s="201"/>
      <c r="AF27" s="197"/>
      <c r="AG27" s="197"/>
      <c r="AH27" s="196"/>
      <c r="AI27" s="220"/>
      <c r="AJ27" s="189"/>
      <c r="AK27" s="189"/>
      <c r="AL27" s="187"/>
      <c r="AM27" s="196"/>
      <c r="AN27" s="238"/>
      <c r="AO27" s="186"/>
      <c r="AP27" s="186"/>
      <c r="AQ27" s="186"/>
      <c r="AR27" s="196"/>
      <c r="AS27" s="220"/>
      <c r="AT27" s="187"/>
      <c r="AU27" s="186"/>
      <c r="AV27" s="188"/>
    </row>
    <row r="28" spans="1:48" s="114" customFormat="1" x14ac:dyDescent="0.2">
      <c r="A28" s="94"/>
      <c r="B28" s="107"/>
      <c r="C28" s="107"/>
      <c r="D28" s="107"/>
      <c r="E28" s="108"/>
      <c r="F28" s="108"/>
      <c r="G28" s="107"/>
      <c r="H28" s="107"/>
      <c r="I28" s="107"/>
      <c r="J28" s="115"/>
      <c r="K28" s="108"/>
      <c r="L28" s="108"/>
      <c r="M28" s="107"/>
      <c r="N28" s="108"/>
      <c r="O28" s="108"/>
      <c r="P28" s="107"/>
      <c r="Q28" s="107"/>
      <c r="S28" s="198"/>
      <c r="T28" s="220"/>
      <c r="U28" s="176"/>
      <c r="V28" s="187"/>
      <c r="W28" s="187"/>
      <c r="X28" s="196"/>
      <c r="Y28" s="220"/>
      <c r="Z28" s="188"/>
      <c r="AA28" s="187"/>
      <c r="AB28" s="187"/>
      <c r="AC28" s="196"/>
      <c r="AD28" s="220"/>
      <c r="AE28" s="189"/>
      <c r="AF28" s="197"/>
      <c r="AG28" s="197"/>
      <c r="AH28" s="196"/>
      <c r="AI28" s="220"/>
      <c r="AJ28" s="189"/>
      <c r="AK28" s="189"/>
      <c r="AL28" s="187"/>
      <c r="AM28" s="196"/>
      <c r="AN28" s="238"/>
      <c r="AO28" s="186"/>
      <c r="AP28" s="186"/>
      <c r="AQ28" s="186"/>
      <c r="AR28" s="196"/>
      <c r="AS28" s="220"/>
      <c r="AT28" s="187"/>
      <c r="AU28" s="186"/>
      <c r="AV28" s="188"/>
    </row>
    <row r="29" spans="1:48" x14ac:dyDescent="0.2">
      <c r="B29" s="1"/>
      <c r="C29" s="1"/>
      <c r="D29" s="1"/>
      <c r="E29" s="37"/>
      <c r="F29" s="37"/>
      <c r="G29" s="1"/>
      <c r="H29" s="1"/>
      <c r="I29" s="1"/>
      <c r="J29" s="60"/>
      <c r="K29" s="37"/>
      <c r="L29" s="37"/>
      <c r="M29" s="1"/>
      <c r="N29" s="37"/>
      <c r="O29" s="37"/>
      <c r="P29" s="1"/>
      <c r="Q29" s="1"/>
      <c r="R29" s="13"/>
      <c r="S29" s="13"/>
      <c r="T29" s="221"/>
      <c r="U29" s="8"/>
      <c r="V29" s="8"/>
      <c r="W29" s="8"/>
      <c r="X29" s="13"/>
      <c r="Y29" s="221"/>
      <c r="Z29" s="135"/>
      <c r="AA29" s="8"/>
      <c r="AB29" s="8"/>
      <c r="AC29" s="13"/>
      <c r="AD29" s="221"/>
      <c r="AE29" s="8"/>
      <c r="AF29" s="75"/>
      <c r="AG29" s="75"/>
      <c r="AH29" s="13"/>
      <c r="AI29" s="221"/>
      <c r="AJ29" s="8"/>
      <c r="AK29" s="8"/>
      <c r="AL29" s="8"/>
      <c r="AM29" s="13"/>
      <c r="AN29" s="239"/>
      <c r="AO29" s="73"/>
      <c r="AP29" s="73"/>
      <c r="AQ29" s="73"/>
      <c r="AR29" s="13"/>
      <c r="AS29" s="221"/>
      <c r="AT29" s="8"/>
      <c r="AU29" s="8"/>
      <c r="AV29" s="9"/>
    </row>
    <row r="30" spans="1:48" s="7" customFormat="1" x14ac:dyDescent="0.2">
      <c r="A30" s="32"/>
      <c r="B30" s="6"/>
      <c r="C30" s="6"/>
      <c r="D30" s="6"/>
      <c r="E30" s="42"/>
      <c r="F30" s="42"/>
      <c r="G30" s="6"/>
      <c r="H30" s="6"/>
      <c r="I30" s="6"/>
      <c r="J30" s="61"/>
      <c r="K30" s="42"/>
      <c r="L30" s="42"/>
      <c r="M30" s="6"/>
      <c r="N30" s="42"/>
      <c r="O30" s="42"/>
      <c r="P30" s="6"/>
      <c r="Q30" s="6"/>
      <c r="S30" s="9"/>
      <c r="T30" s="222"/>
      <c r="U30" s="9"/>
      <c r="V30" s="9"/>
      <c r="W30" s="9"/>
      <c r="X30" s="9"/>
      <c r="Y30" s="222"/>
      <c r="Z30" s="134"/>
      <c r="AA30" s="9"/>
      <c r="AB30" s="9"/>
      <c r="AC30" s="9"/>
      <c r="AD30" s="222"/>
      <c r="AE30" s="9"/>
      <c r="AF30" s="76"/>
      <c r="AG30" s="76"/>
      <c r="AH30" s="9"/>
      <c r="AI30" s="222"/>
      <c r="AJ30" s="9"/>
      <c r="AK30" s="8"/>
      <c r="AL30" s="9"/>
      <c r="AM30" s="9"/>
      <c r="AN30" s="222"/>
      <c r="AO30" s="9"/>
      <c r="AP30" s="8"/>
      <c r="AQ30" s="9"/>
      <c r="AR30" s="9"/>
      <c r="AS30" s="222"/>
      <c r="AT30" s="9"/>
      <c r="AU30" s="8"/>
      <c r="AV30" s="9"/>
    </row>
    <row r="31" spans="1:48" s="9" customFormat="1" ht="51" x14ac:dyDescent="0.2">
      <c r="A31" s="33">
        <v>4</v>
      </c>
      <c r="B31" s="26" t="s">
        <v>93</v>
      </c>
      <c r="C31" s="26"/>
      <c r="D31" s="1" t="s">
        <v>85</v>
      </c>
      <c r="E31" s="26" t="s">
        <v>86</v>
      </c>
      <c r="F31" s="37" t="s">
        <v>87</v>
      </c>
      <c r="G31" s="1" t="s">
        <v>88</v>
      </c>
      <c r="H31" s="2" t="s">
        <v>89</v>
      </c>
      <c r="I31" s="1" t="s">
        <v>90</v>
      </c>
      <c r="J31" s="59" t="s">
        <v>91</v>
      </c>
      <c r="K31" s="72" t="s">
        <v>92</v>
      </c>
      <c r="L31" s="72" t="s">
        <v>266</v>
      </c>
      <c r="M31" s="1" t="s">
        <v>265</v>
      </c>
      <c r="N31" s="203">
        <v>58.38</v>
      </c>
      <c r="O31" s="203">
        <v>1.62</v>
      </c>
      <c r="P31" s="1"/>
      <c r="Q31" s="21"/>
      <c r="R31" s="14"/>
      <c r="S31" s="14"/>
      <c r="T31" s="221"/>
      <c r="U31" s="8"/>
      <c r="V31" s="8"/>
      <c r="W31" s="8"/>
      <c r="X31" s="14"/>
      <c r="Y31" s="221"/>
      <c r="Z31" s="135"/>
      <c r="AA31" s="8"/>
      <c r="AB31" s="8"/>
      <c r="AC31" s="14"/>
      <c r="AD31" s="221"/>
      <c r="AE31" s="8"/>
      <c r="AF31" s="75"/>
      <c r="AG31" s="75"/>
      <c r="AH31" s="14"/>
      <c r="AI31" s="221"/>
      <c r="AJ31" s="8"/>
      <c r="AK31" s="8"/>
      <c r="AL31" s="8"/>
      <c r="AM31" s="14"/>
      <c r="AN31" s="221"/>
      <c r="AO31" s="8"/>
      <c r="AP31" s="8"/>
      <c r="AQ31" s="8"/>
      <c r="AR31" s="14"/>
      <c r="AS31" s="221"/>
      <c r="AT31" s="8"/>
      <c r="AU31" s="8"/>
    </row>
    <row r="32" spans="1:48" x14ac:dyDescent="0.2">
      <c r="B32" s="1"/>
      <c r="C32" s="1"/>
      <c r="D32" s="1"/>
      <c r="E32" s="37"/>
      <c r="F32" s="37"/>
      <c r="G32" s="1"/>
      <c r="H32" s="1"/>
      <c r="I32" s="1"/>
      <c r="J32" s="60"/>
      <c r="K32" s="37"/>
      <c r="L32" s="37"/>
      <c r="M32" s="1"/>
      <c r="N32" s="50"/>
      <c r="O32" s="50"/>
      <c r="P32" s="5"/>
      <c r="Q32" s="5"/>
      <c r="R32" s="1"/>
      <c r="S32" s="1"/>
      <c r="T32" s="221"/>
      <c r="U32" s="8"/>
      <c r="V32" s="8"/>
      <c r="W32" s="8"/>
      <c r="X32" s="1"/>
      <c r="Y32" s="221"/>
      <c r="Z32" s="135"/>
      <c r="AA32" s="8"/>
      <c r="AB32" s="8"/>
      <c r="AC32" s="1"/>
      <c r="AD32" s="221"/>
      <c r="AE32" s="8"/>
      <c r="AF32" s="75"/>
      <c r="AG32" s="75"/>
      <c r="AH32" s="1"/>
      <c r="AI32" s="221"/>
      <c r="AJ32" s="8"/>
      <c r="AK32" s="8"/>
      <c r="AL32" s="8"/>
      <c r="AM32" s="1"/>
      <c r="AN32" s="221"/>
      <c r="AO32" s="8"/>
      <c r="AP32" s="8"/>
      <c r="AQ32" s="8"/>
      <c r="AR32" s="1"/>
      <c r="AS32" s="221"/>
      <c r="AT32" s="8"/>
      <c r="AU32" s="8"/>
      <c r="AV32" s="9"/>
    </row>
    <row r="33" spans="1:48" x14ac:dyDescent="0.2">
      <c r="B33" s="1"/>
      <c r="C33" s="1"/>
      <c r="D33" s="1"/>
      <c r="E33" s="37"/>
      <c r="F33" s="37"/>
      <c r="G33" s="1"/>
      <c r="H33" s="1"/>
      <c r="I33" s="1"/>
      <c r="J33" s="60"/>
      <c r="K33" s="37"/>
      <c r="L33" s="37"/>
      <c r="N33" s="37"/>
      <c r="O33" s="37"/>
      <c r="P33" s="1"/>
      <c r="Q33" s="1"/>
      <c r="R33" s="15"/>
      <c r="S33" s="15"/>
      <c r="T33" s="221"/>
      <c r="U33" s="8"/>
      <c r="V33" s="8"/>
      <c r="W33" s="8"/>
      <c r="X33" s="15"/>
      <c r="Y33" s="221"/>
      <c r="Z33" s="135"/>
      <c r="AA33" s="8"/>
      <c r="AB33" s="8"/>
      <c r="AC33" s="15"/>
      <c r="AD33" s="221"/>
      <c r="AE33" s="8"/>
      <c r="AF33" s="75"/>
      <c r="AG33" s="75"/>
      <c r="AH33" s="15"/>
      <c r="AI33" s="221"/>
      <c r="AJ33" s="8"/>
      <c r="AK33" s="8"/>
      <c r="AL33" s="8"/>
      <c r="AM33" s="15"/>
      <c r="AN33" s="221"/>
      <c r="AO33" s="8"/>
      <c r="AP33" s="8"/>
      <c r="AQ33" s="8"/>
      <c r="AR33" s="15"/>
      <c r="AS33" s="221"/>
      <c r="AT33" s="8"/>
      <c r="AU33" s="8"/>
      <c r="AV33" s="9"/>
    </row>
    <row r="34" spans="1:48" x14ac:dyDescent="0.2">
      <c r="B34" s="1"/>
      <c r="C34" s="1"/>
      <c r="D34" s="1"/>
      <c r="E34" s="37"/>
      <c r="F34" s="37"/>
      <c r="G34" s="1"/>
      <c r="H34" s="1"/>
      <c r="I34" s="1"/>
      <c r="J34" s="60"/>
      <c r="K34" s="37"/>
      <c r="L34" s="37"/>
      <c r="M34" s="1"/>
      <c r="N34" s="37"/>
      <c r="O34" s="37"/>
      <c r="P34" s="1"/>
      <c r="Q34" s="1"/>
      <c r="R34" s="1"/>
      <c r="S34" s="1"/>
      <c r="T34" s="221"/>
      <c r="U34" s="8"/>
      <c r="V34" s="8"/>
      <c r="W34" s="8"/>
      <c r="X34" s="1"/>
      <c r="Y34" s="221"/>
      <c r="Z34" s="135"/>
      <c r="AA34" s="8"/>
      <c r="AB34" s="8"/>
      <c r="AC34" s="1"/>
      <c r="AD34" s="221"/>
      <c r="AE34" s="8"/>
      <c r="AF34" s="75"/>
      <c r="AG34" s="75"/>
      <c r="AH34" s="1"/>
      <c r="AI34" s="221"/>
      <c r="AJ34" s="8"/>
      <c r="AK34" s="8"/>
      <c r="AL34" s="8"/>
      <c r="AM34" s="1"/>
      <c r="AN34" s="221"/>
      <c r="AO34" s="8"/>
      <c r="AP34" s="8"/>
      <c r="AQ34" s="8"/>
      <c r="AR34" s="1"/>
      <c r="AS34" s="221"/>
      <c r="AT34" s="8"/>
      <c r="AU34" s="8"/>
      <c r="AV34" s="9"/>
    </row>
    <row r="35" spans="1:48" x14ac:dyDescent="0.2">
      <c r="B35" s="1"/>
      <c r="C35" s="1"/>
      <c r="D35" s="1"/>
      <c r="E35" s="37"/>
      <c r="F35" s="37"/>
      <c r="G35" s="1"/>
      <c r="H35" s="1"/>
      <c r="I35" s="1"/>
      <c r="J35" s="60"/>
      <c r="K35" s="37"/>
      <c r="L35" s="37"/>
      <c r="M35" s="1"/>
      <c r="N35" s="37"/>
      <c r="O35" s="37"/>
      <c r="P35" s="1"/>
      <c r="Q35" s="1"/>
      <c r="R35" s="16"/>
      <c r="S35" s="16"/>
      <c r="T35" s="221"/>
      <c r="U35" s="8"/>
      <c r="V35" s="8"/>
      <c r="W35" s="8"/>
      <c r="X35" s="16"/>
      <c r="Y35" s="221"/>
      <c r="Z35" s="135"/>
      <c r="AA35" s="8"/>
      <c r="AB35" s="8"/>
      <c r="AC35" s="16"/>
      <c r="AD35" s="221"/>
      <c r="AE35" s="8"/>
      <c r="AF35" s="75"/>
      <c r="AG35" s="75"/>
      <c r="AH35" s="16"/>
      <c r="AI35" s="221"/>
      <c r="AJ35" s="8"/>
      <c r="AK35" s="8"/>
      <c r="AL35" s="8"/>
      <c r="AM35" s="16"/>
      <c r="AN35" s="221"/>
      <c r="AO35" s="8"/>
      <c r="AP35" s="8"/>
      <c r="AQ35" s="8"/>
      <c r="AR35" s="16"/>
      <c r="AS35" s="221"/>
      <c r="AT35" s="8"/>
      <c r="AU35" s="8"/>
      <c r="AV35" s="9"/>
    </row>
    <row r="36" spans="1:48" x14ac:dyDescent="0.2">
      <c r="B36" s="1"/>
      <c r="C36" s="1"/>
      <c r="D36" s="1"/>
      <c r="E36" s="37"/>
      <c r="F36" s="37"/>
      <c r="G36" s="1"/>
      <c r="H36" s="1"/>
      <c r="I36" s="1"/>
      <c r="J36" s="60"/>
      <c r="K36" s="37"/>
      <c r="L36" s="37"/>
      <c r="M36" s="1"/>
      <c r="N36" s="37"/>
      <c r="O36" s="37"/>
      <c r="P36" s="1"/>
      <c r="Q36" s="1"/>
      <c r="T36" s="222"/>
      <c r="U36" s="9"/>
      <c r="V36" s="9"/>
      <c r="W36" s="9"/>
      <c r="AB36" s="9"/>
      <c r="AN36" s="222"/>
      <c r="AO36" s="9"/>
      <c r="AP36" s="9"/>
      <c r="AQ36" s="9"/>
    </row>
    <row r="37" spans="1:48" x14ac:dyDescent="0.2">
      <c r="B37" s="1"/>
      <c r="C37" s="1"/>
      <c r="D37" s="1"/>
      <c r="E37" s="37"/>
      <c r="F37" s="37"/>
      <c r="G37" s="1"/>
      <c r="H37" s="1"/>
      <c r="I37" s="1"/>
      <c r="J37" s="60"/>
      <c r="K37" s="37"/>
      <c r="L37" s="37"/>
      <c r="M37" s="1"/>
      <c r="N37" s="37"/>
      <c r="O37" s="37"/>
      <c r="P37" s="1"/>
      <c r="Q37" s="1"/>
      <c r="T37" s="222"/>
      <c r="U37" s="9"/>
      <c r="V37" s="12"/>
      <c r="W37" s="9"/>
      <c r="AB37" s="9"/>
      <c r="AN37" s="222"/>
      <c r="AO37" s="9"/>
      <c r="AP37" s="9"/>
      <c r="AQ37" s="9"/>
    </row>
    <row r="38" spans="1:48" s="7" customFormat="1" x14ac:dyDescent="0.2">
      <c r="A38" s="32"/>
      <c r="B38" s="6"/>
      <c r="C38" s="6"/>
      <c r="D38" s="6"/>
      <c r="E38" s="42"/>
      <c r="F38" s="42"/>
      <c r="G38" s="6"/>
      <c r="H38" s="6"/>
      <c r="I38" s="6"/>
      <c r="J38" s="61"/>
      <c r="K38" s="42" t="s">
        <v>9</v>
      </c>
      <c r="L38" s="42"/>
      <c r="M38" s="6"/>
      <c r="N38" s="42"/>
      <c r="O38" s="42"/>
      <c r="P38" s="6"/>
      <c r="Q38" s="6"/>
      <c r="S38" s="9"/>
      <c r="T38" s="222"/>
      <c r="U38" s="9"/>
      <c r="V38" s="9"/>
      <c r="W38" s="9"/>
      <c r="X38" s="9"/>
      <c r="Y38" s="222"/>
      <c r="Z38" s="134"/>
      <c r="AA38" s="9"/>
      <c r="AB38" s="9"/>
      <c r="AC38" s="9"/>
      <c r="AD38" s="222"/>
      <c r="AE38" s="9"/>
      <c r="AF38" s="76"/>
      <c r="AG38" s="76"/>
      <c r="AH38" s="9"/>
      <c r="AI38" s="222"/>
      <c r="AJ38" s="9"/>
      <c r="AK38" s="9"/>
      <c r="AL38" s="9"/>
      <c r="AM38" s="9"/>
      <c r="AN38" s="222"/>
      <c r="AO38" s="9"/>
      <c r="AP38" s="9"/>
      <c r="AQ38" s="9"/>
      <c r="AR38" s="9"/>
      <c r="AS38" s="222"/>
      <c r="AT38" s="9"/>
      <c r="AU38" s="9"/>
    </row>
    <row r="39" spans="1:48" s="3" customFormat="1" ht="34.5" x14ac:dyDescent="0.2">
      <c r="A39" s="31">
        <v>5</v>
      </c>
      <c r="B39" s="124" t="s">
        <v>114</v>
      </c>
      <c r="C39" s="124"/>
      <c r="D39" s="72" t="s">
        <v>115</v>
      </c>
      <c r="E39" s="125" t="s">
        <v>116</v>
      </c>
      <c r="F39" s="37" t="s">
        <v>87</v>
      </c>
      <c r="G39" s="1" t="s">
        <v>117</v>
      </c>
      <c r="H39" s="1" t="s">
        <v>118</v>
      </c>
      <c r="I39" s="72" t="s">
        <v>120</v>
      </c>
      <c r="J39" s="57" t="s">
        <v>81</v>
      </c>
      <c r="K39" s="126" t="s">
        <v>119</v>
      </c>
      <c r="L39" s="72" t="s">
        <v>267</v>
      </c>
      <c r="M39" s="1" t="s">
        <v>228</v>
      </c>
      <c r="N39" s="213">
        <v>60</v>
      </c>
      <c r="O39" s="41"/>
      <c r="P39" s="1" t="s">
        <v>55</v>
      </c>
      <c r="T39" s="224"/>
      <c r="Y39" s="224"/>
      <c r="Z39" s="133"/>
      <c r="AD39" s="224"/>
      <c r="AE39" s="12"/>
      <c r="AF39" s="78"/>
      <c r="AG39" s="74"/>
      <c r="AI39" s="224"/>
      <c r="AJ39" s="12"/>
      <c r="AN39" s="224"/>
      <c r="AO39" s="12"/>
      <c r="AS39" s="227"/>
      <c r="AT39" s="12"/>
    </row>
    <row r="40" spans="1:48" s="1" customFormat="1" x14ac:dyDescent="0.2">
      <c r="A40" s="31"/>
      <c r="E40" s="72"/>
      <c r="F40" s="37"/>
      <c r="J40" s="59"/>
      <c r="K40" s="43"/>
      <c r="L40" s="43"/>
      <c r="N40" s="37"/>
      <c r="O40" s="37"/>
      <c r="T40" s="225"/>
      <c r="Y40" s="225"/>
      <c r="Z40" s="137"/>
      <c r="AD40" s="225"/>
      <c r="AE40" s="8"/>
      <c r="AF40" s="75"/>
      <c r="AG40" s="80"/>
      <c r="AI40" s="225"/>
      <c r="AJ40" s="8"/>
      <c r="AN40" s="225"/>
      <c r="AO40" s="8"/>
      <c r="AS40" s="221"/>
      <c r="AT40" s="8"/>
    </row>
    <row r="41" spans="1:48" x14ac:dyDescent="0.2">
      <c r="B41" s="1"/>
      <c r="C41" s="1"/>
      <c r="D41" s="1"/>
      <c r="E41" s="37"/>
      <c r="F41" s="37"/>
      <c r="G41" s="1"/>
      <c r="H41" s="1"/>
      <c r="I41" s="1"/>
      <c r="J41" s="60"/>
      <c r="K41" s="43"/>
      <c r="L41" s="43"/>
      <c r="M41" s="1"/>
      <c r="N41" s="50"/>
      <c r="O41" s="50"/>
      <c r="P41" s="5"/>
      <c r="Q41" s="5"/>
      <c r="R41" s="1"/>
      <c r="AE41" s="9"/>
      <c r="AF41" s="76"/>
      <c r="AJ41" s="9"/>
      <c r="AO41" s="9"/>
      <c r="AS41" s="222"/>
      <c r="AT41" s="9"/>
    </row>
    <row r="42" spans="1:48" x14ac:dyDescent="0.2">
      <c r="B42" s="1"/>
      <c r="C42" s="1"/>
      <c r="D42" s="1"/>
      <c r="E42" s="37"/>
      <c r="F42" s="37"/>
      <c r="G42" s="1"/>
      <c r="H42" s="1"/>
      <c r="I42" s="1"/>
      <c r="J42" s="60"/>
      <c r="K42" s="43"/>
      <c r="L42" s="43"/>
      <c r="M42" s="1"/>
      <c r="N42" s="37"/>
      <c r="O42" s="37"/>
      <c r="P42" s="1"/>
      <c r="Q42" s="1"/>
      <c r="R42" s="1"/>
      <c r="AE42" s="9"/>
      <c r="AF42" s="76"/>
      <c r="AJ42" s="9"/>
      <c r="AO42" s="9"/>
      <c r="AS42" s="222"/>
      <c r="AT42" s="9"/>
    </row>
    <row r="43" spans="1:48" x14ac:dyDescent="0.2">
      <c r="B43" s="1"/>
      <c r="C43" s="1"/>
      <c r="D43" s="1"/>
      <c r="E43" s="37"/>
      <c r="F43" s="37"/>
      <c r="G43" s="1"/>
      <c r="H43" s="1"/>
      <c r="I43" s="1"/>
      <c r="J43" s="60"/>
      <c r="K43" s="43"/>
      <c r="L43" s="43"/>
      <c r="M43" s="1"/>
      <c r="N43" s="37"/>
      <c r="O43" s="37"/>
      <c r="P43" s="1"/>
      <c r="Q43" s="1"/>
      <c r="R43" s="1"/>
      <c r="AE43" s="9"/>
      <c r="AF43" s="76"/>
      <c r="AJ43" s="9"/>
      <c r="AO43" s="9"/>
      <c r="AS43" s="222"/>
      <c r="AT43" s="9"/>
    </row>
    <row r="44" spans="1:48" x14ac:dyDescent="0.2">
      <c r="B44" s="1"/>
      <c r="C44" s="1"/>
      <c r="D44" s="1"/>
      <c r="E44" s="37"/>
      <c r="F44" s="37"/>
      <c r="G44" s="1"/>
      <c r="H44" s="1"/>
      <c r="I44" s="1"/>
      <c r="J44" s="60"/>
      <c r="K44" s="43"/>
      <c r="L44" s="43"/>
      <c r="M44" s="1"/>
      <c r="N44" s="37"/>
      <c r="O44" s="37"/>
      <c r="P44" s="1"/>
      <c r="Q44" s="1"/>
      <c r="R44" s="1"/>
      <c r="AE44" s="9"/>
      <c r="AF44" s="76"/>
      <c r="AJ44" s="9"/>
      <c r="AO44" s="9"/>
      <c r="AS44" s="222"/>
      <c r="AT44" s="9"/>
    </row>
    <row r="45" spans="1:48" x14ac:dyDescent="0.2">
      <c r="E45" s="37"/>
      <c r="F45" s="37"/>
      <c r="G45" s="1"/>
      <c r="K45" s="43"/>
      <c r="L45" s="43"/>
      <c r="R45" s="1"/>
      <c r="AE45" s="9"/>
      <c r="AF45" s="76"/>
      <c r="AJ45" s="9"/>
      <c r="AO45" s="9"/>
      <c r="AS45" s="222"/>
      <c r="AT45" s="9"/>
    </row>
    <row r="46" spans="1:48" x14ac:dyDescent="0.2">
      <c r="E46" s="37"/>
      <c r="F46" s="37"/>
      <c r="G46" s="1"/>
      <c r="K46" s="43"/>
      <c r="L46" s="43"/>
      <c r="R46" s="1"/>
      <c r="AE46" s="9"/>
      <c r="AF46" s="76"/>
      <c r="AJ46" s="9"/>
      <c r="AO46" s="9"/>
      <c r="AS46" s="222"/>
      <c r="AT46" s="9"/>
    </row>
    <row r="47" spans="1:48" s="9" customFormat="1" x14ac:dyDescent="0.2">
      <c r="A47" s="33"/>
      <c r="E47" s="44"/>
      <c r="F47" s="44"/>
      <c r="J47" s="63"/>
      <c r="K47" s="44"/>
      <c r="L47" s="44"/>
      <c r="N47" s="44"/>
      <c r="O47" s="44"/>
      <c r="T47" s="222"/>
      <c r="Y47" s="222"/>
      <c r="Z47" s="134"/>
      <c r="AD47" s="222"/>
      <c r="AF47" s="76"/>
      <c r="AG47" s="76"/>
      <c r="AI47" s="222"/>
      <c r="AN47" s="222"/>
      <c r="AS47" s="222"/>
    </row>
    <row r="48" spans="1:48" s="7" customFormat="1" x14ac:dyDescent="0.2">
      <c r="A48" s="32"/>
      <c r="E48" s="45"/>
      <c r="F48" s="45"/>
      <c r="J48" s="64"/>
      <c r="K48" s="45"/>
      <c r="L48" s="45"/>
      <c r="N48" s="45"/>
      <c r="O48" s="45"/>
      <c r="S48" s="9"/>
      <c r="T48" s="222"/>
      <c r="U48" s="9"/>
      <c r="V48" s="9"/>
      <c r="W48" s="9"/>
      <c r="X48" s="9"/>
      <c r="Y48" s="222"/>
      <c r="Z48" s="134"/>
      <c r="AA48" s="9"/>
      <c r="AB48" s="9"/>
      <c r="AC48" s="9"/>
      <c r="AD48" s="222"/>
      <c r="AE48" s="9"/>
      <c r="AF48" s="76"/>
      <c r="AG48" s="76"/>
      <c r="AH48" s="9"/>
      <c r="AI48" s="222"/>
      <c r="AJ48" s="9"/>
      <c r="AK48" s="9"/>
      <c r="AL48" s="9"/>
      <c r="AM48" s="9"/>
      <c r="AN48" s="222"/>
      <c r="AO48" s="9"/>
      <c r="AP48" s="9"/>
      <c r="AQ48" s="9"/>
      <c r="AR48" s="9"/>
      <c r="AS48" s="222"/>
      <c r="AT48" s="9"/>
      <c r="AU48" s="9"/>
    </row>
    <row r="49" spans="1:47" ht="51" x14ac:dyDescent="0.2">
      <c r="A49" s="31">
        <v>6</v>
      </c>
      <c r="B49" s="1" t="s">
        <v>121</v>
      </c>
      <c r="C49" s="1" t="s">
        <v>129</v>
      </c>
      <c r="D49" s="1" t="s">
        <v>122</v>
      </c>
      <c r="E49" s="26" t="s">
        <v>123</v>
      </c>
      <c r="F49" s="37" t="s">
        <v>87</v>
      </c>
      <c r="G49" s="1" t="s">
        <v>124</v>
      </c>
      <c r="H49" s="1" t="s">
        <v>52</v>
      </c>
      <c r="I49" s="1" t="s">
        <v>125</v>
      </c>
      <c r="J49" s="59" t="s">
        <v>91</v>
      </c>
      <c r="K49" s="37" t="s">
        <v>126</v>
      </c>
      <c r="L49" s="37" t="s">
        <v>127</v>
      </c>
      <c r="M49" s="1" t="s">
        <v>265</v>
      </c>
      <c r="N49" s="203">
        <v>58.38</v>
      </c>
      <c r="O49" s="203">
        <v>1.62</v>
      </c>
      <c r="P49" s="1"/>
      <c r="Q49" s="1"/>
      <c r="S49" s="9"/>
      <c r="T49" s="222"/>
      <c r="U49" s="9"/>
      <c r="V49" s="9"/>
      <c r="W49" s="9"/>
      <c r="X49" s="9"/>
      <c r="Y49" s="222"/>
      <c r="Z49" s="134"/>
      <c r="AA49" s="9"/>
      <c r="AB49" s="9"/>
      <c r="AC49" s="9"/>
      <c r="AD49" s="222"/>
      <c r="AE49" s="9"/>
      <c r="AF49" s="76"/>
      <c r="AG49" s="76"/>
      <c r="AH49" s="9"/>
      <c r="AI49" s="222"/>
      <c r="AJ49" s="9"/>
      <c r="AK49" s="9"/>
      <c r="AL49" s="9"/>
      <c r="AM49" s="9"/>
      <c r="AN49" s="222"/>
      <c r="AO49" s="9"/>
      <c r="AP49" s="9"/>
      <c r="AQ49" s="9"/>
      <c r="AR49" s="9"/>
      <c r="AS49" s="222"/>
      <c r="AT49" s="9"/>
      <c r="AU49" s="9"/>
    </row>
    <row r="50" spans="1:47" x14ac:dyDescent="0.2">
      <c r="B50" s="1"/>
      <c r="C50" s="1"/>
      <c r="D50" s="1"/>
      <c r="E50" s="37"/>
      <c r="F50" s="37"/>
      <c r="G50" s="1"/>
      <c r="H50" s="1"/>
      <c r="I50" s="1"/>
      <c r="J50" s="60"/>
      <c r="K50" s="37"/>
      <c r="L50" s="37"/>
      <c r="M50" s="1"/>
      <c r="N50" s="50"/>
      <c r="O50" s="50"/>
      <c r="P50" s="5"/>
      <c r="Q50" s="5"/>
    </row>
    <row r="51" spans="1:47" x14ac:dyDescent="0.2">
      <c r="B51" s="1"/>
      <c r="C51" s="1"/>
      <c r="D51" s="1"/>
      <c r="E51" s="37"/>
      <c r="F51" s="37"/>
      <c r="G51" s="1"/>
      <c r="H51" s="1"/>
      <c r="I51" s="1"/>
      <c r="J51" s="60"/>
      <c r="K51" s="37"/>
      <c r="L51" s="37"/>
      <c r="M51" s="1"/>
      <c r="N51" s="37"/>
      <c r="O51" s="37"/>
      <c r="P51" s="1"/>
      <c r="Q51" s="1"/>
    </row>
    <row r="52" spans="1:47" x14ac:dyDescent="0.2">
      <c r="B52" s="1"/>
      <c r="C52" s="1"/>
      <c r="D52" s="1"/>
      <c r="E52" s="37"/>
      <c r="F52" s="37"/>
      <c r="G52" s="1"/>
      <c r="H52" s="1"/>
      <c r="I52" s="1"/>
      <c r="J52" s="60"/>
      <c r="K52" s="37"/>
      <c r="L52" s="37"/>
      <c r="M52" s="1"/>
      <c r="N52" s="37"/>
      <c r="O52" s="37"/>
      <c r="P52" s="1"/>
      <c r="Q52" s="1"/>
    </row>
    <row r="53" spans="1:47" x14ac:dyDescent="0.2">
      <c r="B53" s="1"/>
      <c r="C53" s="1"/>
      <c r="D53" s="1"/>
      <c r="E53" s="37"/>
      <c r="F53" s="37"/>
      <c r="G53" s="1"/>
      <c r="H53" s="1"/>
      <c r="I53" s="1"/>
      <c r="J53" s="60"/>
      <c r="K53" s="37"/>
      <c r="L53" s="37"/>
      <c r="M53" s="1"/>
      <c r="N53" s="37"/>
      <c r="O53" s="37"/>
      <c r="P53" s="1"/>
      <c r="Q53" s="1"/>
    </row>
    <row r="54" spans="1:47" x14ac:dyDescent="0.2">
      <c r="E54" s="37"/>
      <c r="F54" s="37"/>
      <c r="G54" s="1"/>
      <c r="K54" s="37"/>
      <c r="L54" s="37"/>
    </row>
    <row r="55" spans="1:47" x14ac:dyDescent="0.2">
      <c r="K55" s="37"/>
      <c r="L55" s="37"/>
    </row>
    <row r="56" spans="1:47" s="7" customFormat="1" x14ac:dyDescent="0.2">
      <c r="A56" s="32"/>
      <c r="E56" s="45"/>
      <c r="F56" s="45"/>
      <c r="J56" s="64"/>
      <c r="K56" s="45"/>
      <c r="L56" s="45"/>
      <c r="N56" s="45"/>
      <c r="O56" s="45"/>
      <c r="S56" s="9"/>
      <c r="T56" s="222"/>
      <c r="U56" s="9"/>
      <c r="V56" s="9"/>
      <c r="W56" s="9"/>
      <c r="X56" s="9"/>
      <c r="Y56" s="222"/>
      <c r="Z56" s="134"/>
      <c r="AA56" s="9"/>
      <c r="AB56" s="9"/>
      <c r="AC56" s="9"/>
      <c r="AD56" s="222"/>
      <c r="AE56" s="9"/>
      <c r="AF56" s="79"/>
      <c r="AG56" s="76"/>
      <c r="AH56" s="9"/>
      <c r="AI56" s="222"/>
      <c r="AL56" s="9"/>
      <c r="AM56" s="9"/>
      <c r="AN56" s="222"/>
      <c r="AQ56" s="9"/>
      <c r="AR56" s="9"/>
      <c r="AS56" s="229"/>
    </row>
    <row r="57" spans="1:47" s="9" customFormat="1" x14ac:dyDescent="0.2">
      <c r="A57" s="33">
        <v>7</v>
      </c>
      <c r="B57" s="1" t="s">
        <v>130</v>
      </c>
      <c r="C57" s="1" t="s">
        <v>140</v>
      </c>
      <c r="D57" s="1" t="s">
        <v>131</v>
      </c>
      <c r="E57" s="37" t="s">
        <v>132</v>
      </c>
      <c r="F57" s="52" t="s">
        <v>87</v>
      </c>
      <c r="G57" s="1" t="s">
        <v>133</v>
      </c>
      <c r="H57" s="1" t="s">
        <v>50</v>
      </c>
      <c r="I57" s="1" t="s">
        <v>134</v>
      </c>
      <c r="J57" s="60" t="s">
        <v>344</v>
      </c>
      <c r="K57" s="127" t="s">
        <v>135</v>
      </c>
      <c r="L57" s="37" t="s">
        <v>136</v>
      </c>
      <c r="M57" s="1" t="s">
        <v>265</v>
      </c>
      <c r="N57" s="37" t="s">
        <v>139</v>
      </c>
      <c r="O57" s="37"/>
      <c r="P57" s="1" t="s">
        <v>138</v>
      </c>
      <c r="Q57" s="21">
        <v>42034</v>
      </c>
      <c r="T57" s="222"/>
      <c r="Y57" s="222"/>
      <c r="Z57" s="134"/>
      <c r="AD57" s="222"/>
      <c r="AF57" s="76"/>
      <c r="AG57" s="76"/>
      <c r="AI57" s="222"/>
      <c r="AN57" s="222"/>
      <c r="AS57" s="222"/>
    </row>
    <row r="58" spans="1:47" s="1" customFormat="1" x14ac:dyDescent="0.2">
      <c r="A58" s="31"/>
      <c r="E58" s="37"/>
      <c r="F58" s="37"/>
      <c r="J58" s="62"/>
      <c r="K58" s="37"/>
      <c r="L58" s="37"/>
      <c r="N58" s="37"/>
      <c r="O58" s="37"/>
      <c r="R58"/>
      <c r="S58" s="8"/>
      <c r="T58" s="221"/>
      <c r="U58" s="8"/>
      <c r="V58" s="8"/>
      <c r="Y58" s="225"/>
      <c r="Z58" s="137"/>
      <c r="AD58" s="225"/>
      <c r="AE58" s="8"/>
      <c r="AF58" s="75"/>
      <c r="AG58" s="80"/>
      <c r="AI58" s="225"/>
      <c r="AJ58" s="8"/>
      <c r="AK58" s="8"/>
      <c r="AN58" s="225"/>
      <c r="AO58" s="8"/>
      <c r="AP58" s="8"/>
      <c r="AS58" s="221"/>
      <c r="AT58" s="8"/>
      <c r="AU58" s="8"/>
    </row>
    <row r="59" spans="1:47" s="1" customFormat="1" x14ac:dyDescent="0.2">
      <c r="A59" s="31"/>
      <c r="E59" s="37"/>
      <c r="F59" s="37"/>
      <c r="J59" s="62"/>
      <c r="K59" s="37"/>
      <c r="L59" s="37"/>
      <c r="N59" s="37"/>
      <c r="O59" s="37"/>
      <c r="R59"/>
      <c r="S59" s="8"/>
      <c r="T59" s="221"/>
      <c r="U59" s="8"/>
      <c r="V59" s="8"/>
      <c r="Y59" s="225"/>
      <c r="Z59" s="137"/>
      <c r="AD59" s="225"/>
      <c r="AE59" s="8"/>
      <c r="AF59" s="75"/>
      <c r="AG59" s="80"/>
      <c r="AI59" s="225"/>
      <c r="AJ59" s="8"/>
      <c r="AK59" s="8"/>
      <c r="AN59" s="225"/>
      <c r="AO59" s="8"/>
      <c r="AP59" s="8"/>
      <c r="AS59" s="221"/>
      <c r="AT59" s="8"/>
      <c r="AU59" s="8"/>
    </row>
    <row r="60" spans="1:47" s="1" customFormat="1" x14ac:dyDescent="0.2">
      <c r="A60" s="31"/>
      <c r="E60" s="37"/>
      <c r="F60" s="37"/>
      <c r="J60" s="59"/>
      <c r="K60" s="37"/>
      <c r="L60" s="37"/>
      <c r="N60" s="50"/>
      <c r="O60" s="50"/>
      <c r="P60" s="5"/>
      <c r="Q60" s="5"/>
      <c r="R60"/>
      <c r="S60" s="8"/>
      <c r="T60" s="221"/>
      <c r="U60" s="8"/>
      <c r="V60" s="8"/>
      <c r="Y60" s="225"/>
      <c r="Z60" s="137"/>
      <c r="AD60" s="225"/>
      <c r="AE60" s="8"/>
      <c r="AF60" s="75"/>
      <c r="AG60" s="80"/>
      <c r="AI60" s="225"/>
      <c r="AJ60" s="8"/>
      <c r="AK60" s="8"/>
      <c r="AN60" s="225"/>
      <c r="AO60" s="8"/>
      <c r="AP60" s="8"/>
      <c r="AS60" s="221"/>
      <c r="AT60" s="8"/>
      <c r="AU60" s="8"/>
    </row>
    <row r="61" spans="1:47" s="1" customFormat="1" x14ac:dyDescent="0.2">
      <c r="A61" s="31"/>
      <c r="E61" s="37"/>
      <c r="F61" s="37"/>
      <c r="J61" s="60"/>
      <c r="K61" s="37"/>
      <c r="L61" s="37"/>
      <c r="N61" s="37"/>
      <c r="O61" s="37"/>
      <c r="R61"/>
      <c r="S61" s="8"/>
      <c r="T61" s="221"/>
      <c r="U61" s="8"/>
      <c r="V61" s="8"/>
      <c r="Y61" s="225"/>
      <c r="Z61" s="137"/>
      <c r="AD61" s="225"/>
      <c r="AE61" s="8"/>
      <c r="AF61" s="75"/>
      <c r="AG61" s="80"/>
      <c r="AI61" s="225"/>
      <c r="AJ61" s="8"/>
      <c r="AK61" s="8"/>
      <c r="AN61" s="225"/>
      <c r="AO61" s="8"/>
      <c r="AP61" s="8"/>
      <c r="AS61" s="221"/>
      <c r="AT61" s="8"/>
      <c r="AU61" s="8"/>
    </row>
    <row r="62" spans="1:47" s="1" customFormat="1" x14ac:dyDescent="0.2">
      <c r="A62" s="31"/>
      <c r="E62" s="37"/>
      <c r="F62" s="37"/>
      <c r="J62" s="60"/>
      <c r="K62" s="37"/>
      <c r="L62" s="37"/>
      <c r="N62" s="37"/>
      <c r="O62" s="37"/>
      <c r="R62"/>
      <c r="S62" s="8"/>
      <c r="T62" s="221"/>
      <c r="U62" s="8"/>
      <c r="V62" s="8"/>
      <c r="Y62" s="225"/>
      <c r="Z62" s="137"/>
      <c r="AD62" s="225"/>
      <c r="AE62" s="8"/>
      <c r="AF62" s="75"/>
      <c r="AG62" s="80"/>
      <c r="AI62" s="225"/>
      <c r="AJ62" s="8"/>
      <c r="AK62" s="8"/>
      <c r="AN62" s="225"/>
      <c r="AO62" s="8"/>
      <c r="AP62" s="8"/>
      <c r="AS62" s="221"/>
      <c r="AT62" s="8"/>
      <c r="AU62" s="8"/>
    </row>
    <row r="63" spans="1:47" x14ac:dyDescent="0.2">
      <c r="B63" s="1"/>
      <c r="C63" s="1"/>
      <c r="D63" s="1"/>
      <c r="E63" s="37"/>
      <c r="F63" s="37"/>
      <c r="G63" s="1"/>
      <c r="H63" s="1"/>
      <c r="I63" s="1"/>
      <c r="J63" s="60"/>
      <c r="K63" s="37"/>
      <c r="L63" s="37"/>
      <c r="M63" s="1"/>
      <c r="N63" s="37"/>
      <c r="O63" s="37"/>
      <c r="P63" s="1"/>
      <c r="Q63" s="1"/>
      <c r="S63" s="9"/>
      <c r="T63" s="222"/>
      <c r="U63" s="9"/>
      <c r="V63" s="9"/>
      <c r="AE63" s="9"/>
      <c r="AF63" s="76"/>
      <c r="AJ63" s="9"/>
      <c r="AK63" s="9"/>
      <c r="AO63" s="9"/>
      <c r="AP63" s="9"/>
      <c r="AS63" s="222"/>
      <c r="AT63" s="9"/>
      <c r="AU63" s="9"/>
    </row>
    <row r="64" spans="1:47" x14ac:dyDescent="0.2">
      <c r="K64" s="37"/>
      <c r="L64" s="37"/>
      <c r="S64" s="9"/>
      <c r="T64" s="222"/>
      <c r="U64" s="9"/>
      <c r="V64" s="9"/>
      <c r="AE64" s="9"/>
      <c r="AF64" s="76"/>
      <c r="AJ64" s="9"/>
      <c r="AK64" s="9"/>
      <c r="AO64" s="9"/>
      <c r="AP64" s="9"/>
      <c r="AS64" s="222"/>
      <c r="AT64" s="9"/>
      <c r="AU64" s="9"/>
    </row>
    <row r="65" spans="1:47" s="7" customFormat="1" x14ac:dyDescent="0.2">
      <c r="A65" s="32"/>
      <c r="E65" s="45"/>
      <c r="F65" s="45"/>
      <c r="J65" s="64"/>
      <c r="K65" s="45"/>
      <c r="L65" s="45"/>
      <c r="N65" s="45"/>
      <c r="O65" s="45"/>
      <c r="S65" s="9"/>
      <c r="T65" s="222"/>
      <c r="U65" s="9"/>
      <c r="V65" s="9"/>
      <c r="W65" s="9"/>
      <c r="X65" s="9"/>
      <c r="Y65" s="222"/>
      <c r="Z65" s="134"/>
      <c r="AA65" s="9"/>
      <c r="AB65" s="9"/>
      <c r="AC65" s="9"/>
      <c r="AD65" s="222"/>
      <c r="AE65" s="9"/>
      <c r="AF65" s="76"/>
      <c r="AG65" s="76"/>
      <c r="AH65" s="9"/>
      <c r="AI65" s="222"/>
      <c r="AL65" s="9"/>
      <c r="AM65" s="9"/>
      <c r="AN65" s="222"/>
      <c r="AQ65" s="9"/>
      <c r="AR65" s="9"/>
      <c r="AS65" s="229"/>
    </row>
    <row r="66" spans="1:47" s="9" customFormat="1" x14ac:dyDescent="0.2">
      <c r="A66" s="33">
        <v>8</v>
      </c>
      <c r="B66" s="11" t="s">
        <v>141</v>
      </c>
      <c r="C66" s="11" t="s">
        <v>142</v>
      </c>
      <c r="D66" s="11" t="s">
        <v>41</v>
      </c>
      <c r="E66" s="243" t="s">
        <v>143</v>
      </c>
      <c r="F66" s="128" t="s">
        <v>144</v>
      </c>
      <c r="H66" s="129" t="s">
        <v>51</v>
      </c>
      <c r="I66" s="129" t="s">
        <v>145</v>
      </c>
      <c r="J66" s="130" t="s">
        <v>91</v>
      </c>
      <c r="K66" s="131" t="s">
        <v>146</v>
      </c>
      <c r="L66" s="72" t="s">
        <v>266</v>
      </c>
      <c r="M66" s="131" t="s">
        <v>42</v>
      </c>
      <c r="N66" s="203">
        <v>58.38</v>
      </c>
      <c r="O66" s="203">
        <v>1.62</v>
      </c>
      <c r="P66" s="131" t="s">
        <v>138</v>
      </c>
      <c r="Q66" s="34">
        <v>42038</v>
      </c>
      <c r="T66" s="222"/>
      <c r="Y66" s="222"/>
      <c r="Z66" s="134"/>
      <c r="AD66" s="222"/>
      <c r="AF66" s="76"/>
      <c r="AG66" s="76"/>
      <c r="AI66" s="222"/>
      <c r="AN66" s="222"/>
      <c r="AS66" s="222"/>
    </row>
    <row r="67" spans="1:47" s="1" customFormat="1" ht="11.25" customHeight="1" x14ac:dyDescent="0.2">
      <c r="A67" s="31"/>
      <c r="E67" s="37"/>
      <c r="F67" s="37"/>
      <c r="J67" s="60"/>
      <c r="K67" s="37"/>
      <c r="L67" s="37"/>
      <c r="N67" s="37"/>
      <c r="O67" s="37"/>
      <c r="S67" s="8"/>
      <c r="T67" s="221"/>
      <c r="U67" s="8"/>
      <c r="V67" s="8"/>
      <c r="W67" s="8"/>
      <c r="X67" s="8"/>
      <c r="Y67" s="221"/>
      <c r="Z67" s="135"/>
      <c r="AA67" s="8"/>
      <c r="AB67" s="8"/>
      <c r="AC67" s="8"/>
      <c r="AD67" s="221"/>
      <c r="AE67" s="8"/>
      <c r="AF67" s="75"/>
      <c r="AG67" s="75"/>
      <c r="AH67" s="8"/>
      <c r="AI67" s="221"/>
      <c r="AJ67" s="8"/>
      <c r="AK67" s="8"/>
      <c r="AL67" s="8"/>
      <c r="AM67" s="8"/>
      <c r="AN67" s="221"/>
      <c r="AO67" s="8"/>
      <c r="AP67" s="8"/>
      <c r="AQ67" s="8"/>
      <c r="AR67" s="8"/>
      <c r="AS67" s="221"/>
      <c r="AT67" s="8"/>
      <c r="AU67" s="8"/>
    </row>
    <row r="68" spans="1:47" s="1" customFormat="1" x14ac:dyDescent="0.2">
      <c r="A68" s="31"/>
      <c r="E68" s="37"/>
      <c r="F68" s="37"/>
      <c r="J68" s="60"/>
      <c r="K68" s="37"/>
      <c r="L68" s="37"/>
      <c r="N68" s="37"/>
      <c r="O68" s="37"/>
      <c r="S68" s="8"/>
      <c r="T68" s="221"/>
      <c r="U68" s="8"/>
      <c r="V68" s="8"/>
      <c r="Y68" s="225"/>
      <c r="Z68" s="137"/>
      <c r="AD68" s="225"/>
      <c r="AE68" s="8"/>
      <c r="AF68" s="75"/>
      <c r="AG68" s="80"/>
      <c r="AI68" s="225"/>
      <c r="AJ68" s="8"/>
      <c r="AK68" s="8"/>
      <c r="AN68" s="225"/>
      <c r="AO68" s="8"/>
      <c r="AP68" s="8"/>
      <c r="AS68" s="221"/>
      <c r="AT68" s="8"/>
      <c r="AU68" s="8"/>
    </row>
    <row r="69" spans="1:47" s="1" customFormat="1" x14ac:dyDescent="0.2">
      <c r="A69" s="31"/>
      <c r="E69" s="37"/>
      <c r="F69" s="37"/>
      <c r="J69" s="60"/>
      <c r="K69" s="37"/>
      <c r="L69" s="37"/>
      <c r="N69" s="37"/>
      <c r="O69" s="37"/>
      <c r="S69" s="8"/>
      <c r="T69" s="221"/>
      <c r="U69" s="8"/>
      <c r="V69" s="8"/>
      <c r="Y69" s="225"/>
      <c r="Z69" s="137"/>
      <c r="AD69" s="225"/>
      <c r="AE69" s="8"/>
      <c r="AF69" s="75"/>
      <c r="AG69" s="80"/>
      <c r="AI69" s="225"/>
      <c r="AJ69" s="8"/>
      <c r="AK69" s="8"/>
      <c r="AN69" s="225"/>
      <c r="AO69" s="8"/>
      <c r="AP69" s="8"/>
      <c r="AS69" s="221"/>
      <c r="AT69" s="8"/>
      <c r="AU69" s="8"/>
    </row>
    <row r="70" spans="1:47" s="8" customFormat="1" x14ac:dyDescent="0.2">
      <c r="A70" s="33"/>
      <c r="E70" s="46"/>
      <c r="F70" s="46"/>
      <c r="J70" s="65"/>
      <c r="K70" s="46"/>
      <c r="L70" s="46"/>
      <c r="N70" s="46"/>
      <c r="O70" s="46"/>
      <c r="T70" s="221"/>
      <c r="Y70" s="221"/>
      <c r="Z70" s="135"/>
      <c r="AD70" s="221"/>
      <c r="AF70" s="75"/>
      <c r="AG70" s="75"/>
      <c r="AI70" s="221"/>
      <c r="AN70" s="221"/>
      <c r="AS70" s="221"/>
    </row>
    <row r="71" spans="1:47" s="1" customFormat="1" x14ac:dyDescent="0.2">
      <c r="A71" s="31"/>
      <c r="E71" s="37"/>
      <c r="F71" s="37"/>
      <c r="J71" s="60"/>
      <c r="K71" s="37"/>
      <c r="L71" s="37"/>
      <c r="N71" s="37"/>
      <c r="O71" s="37"/>
      <c r="S71" s="8"/>
      <c r="T71" s="221"/>
      <c r="U71" s="8"/>
      <c r="V71" s="8"/>
      <c r="Y71" s="225"/>
      <c r="Z71" s="137"/>
      <c r="AD71" s="225"/>
      <c r="AE71" s="8"/>
      <c r="AF71" s="75"/>
      <c r="AG71" s="80"/>
      <c r="AI71" s="225"/>
      <c r="AJ71" s="8"/>
      <c r="AK71" s="8"/>
      <c r="AN71" s="225"/>
      <c r="AO71" s="8"/>
      <c r="AP71" s="8"/>
      <c r="AS71" s="221"/>
      <c r="AT71" s="8"/>
      <c r="AU71" s="8"/>
    </row>
    <row r="72" spans="1:47" s="1" customFormat="1" x14ac:dyDescent="0.2">
      <c r="A72" s="31"/>
      <c r="E72" s="37"/>
      <c r="F72" s="37"/>
      <c r="J72" s="60"/>
      <c r="K72" s="37"/>
      <c r="L72" s="37"/>
      <c r="N72" s="37"/>
      <c r="O72" s="37"/>
      <c r="S72" s="8"/>
      <c r="T72" s="221"/>
      <c r="U72" s="8"/>
      <c r="V72" s="8"/>
      <c r="Y72" s="225"/>
      <c r="Z72" s="137"/>
      <c r="AD72" s="225"/>
      <c r="AE72" s="8"/>
      <c r="AF72" s="75"/>
      <c r="AG72" s="80"/>
      <c r="AI72" s="225"/>
      <c r="AJ72" s="8"/>
      <c r="AK72" s="8"/>
      <c r="AN72" s="225"/>
      <c r="AO72" s="8"/>
      <c r="AP72" s="8"/>
      <c r="AS72" s="221"/>
      <c r="AT72" s="8"/>
      <c r="AU72" s="8"/>
    </row>
    <row r="73" spans="1:47" s="1" customFormat="1" x14ac:dyDescent="0.2">
      <c r="A73" s="31"/>
      <c r="E73" s="37"/>
      <c r="F73" s="37"/>
      <c r="J73" s="60"/>
      <c r="K73" s="37"/>
      <c r="L73" s="37"/>
      <c r="N73" s="37"/>
      <c r="O73" s="37"/>
      <c r="S73" s="8"/>
      <c r="T73" s="221"/>
      <c r="U73" s="8"/>
      <c r="V73" s="8"/>
      <c r="Y73" s="225"/>
      <c r="Z73" s="137"/>
      <c r="AD73" s="225"/>
      <c r="AF73" s="80"/>
      <c r="AG73" s="80"/>
      <c r="AI73" s="225"/>
      <c r="AN73" s="225"/>
      <c r="AS73" s="225"/>
    </row>
    <row r="74" spans="1:47" s="1" customFormat="1" x14ac:dyDescent="0.2">
      <c r="A74" s="31"/>
      <c r="E74" s="37"/>
      <c r="F74" s="37"/>
      <c r="J74" s="60"/>
      <c r="K74" s="37"/>
      <c r="L74" s="37"/>
      <c r="N74" s="37"/>
      <c r="O74" s="37"/>
      <c r="S74" s="8"/>
      <c r="T74" s="221"/>
      <c r="U74" s="8"/>
      <c r="V74" s="8"/>
      <c r="W74" s="8"/>
      <c r="X74" s="8"/>
      <c r="Y74" s="221"/>
      <c r="Z74" s="135"/>
      <c r="AA74" s="8"/>
      <c r="AB74" s="8"/>
      <c r="AC74" s="8"/>
      <c r="AD74" s="221"/>
      <c r="AF74" s="80"/>
      <c r="AG74" s="75"/>
      <c r="AH74" s="8"/>
      <c r="AI74" s="221"/>
      <c r="AL74" s="8"/>
      <c r="AM74" s="8"/>
      <c r="AN74" s="221"/>
      <c r="AQ74" s="8"/>
      <c r="AR74" s="8"/>
      <c r="AS74" s="225"/>
    </row>
    <row r="75" spans="1:47" s="6" customFormat="1" x14ac:dyDescent="0.2">
      <c r="A75" s="32"/>
      <c r="E75" s="42"/>
      <c r="F75" s="42"/>
      <c r="J75" s="61"/>
      <c r="K75" s="42"/>
      <c r="L75" s="42"/>
      <c r="N75" s="42"/>
      <c r="O75" s="42"/>
      <c r="S75" s="8"/>
      <c r="T75" s="221"/>
      <c r="U75" s="8"/>
      <c r="V75" s="8"/>
      <c r="W75" s="8"/>
      <c r="X75" s="8"/>
      <c r="Y75" s="221"/>
      <c r="Z75" s="135"/>
      <c r="AA75" s="8"/>
      <c r="AB75" s="8"/>
      <c r="AC75" s="8"/>
      <c r="AD75" s="221"/>
      <c r="AE75" s="8"/>
      <c r="AF75" s="75"/>
      <c r="AG75" s="75"/>
      <c r="AH75" s="8"/>
      <c r="AI75" s="221"/>
      <c r="AJ75" s="8"/>
      <c r="AK75" s="8"/>
      <c r="AL75" s="8"/>
      <c r="AM75" s="8"/>
      <c r="AN75" s="221"/>
      <c r="AO75" s="8"/>
      <c r="AP75" s="8"/>
      <c r="AQ75" s="8"/>
      <c r="AR75" s="8"/>
      <c r="AS75" s="221"/>
      <c r="AT75" s="8"/>
      <c r="AU75" s="8"/>
    </row>
    <row r="76" spans="1:47" s="3" customFormat="1" x14ac:dyDescent="0.2">
      <c r="A76" s="31">
        <v>9</v>
      </c>
      <c r="B76" s="72" t="s">
        <v>169</v>
      </c>
      <c r="C76" s="72" t="s">
        <v>170</v>
      </c>
      <c r="D76" s="72" t="s">
        <v>168</v>
      </c>
      <c r="E76" s="72" t="s">
        <v>171</v>
      </c>
      <c r="F76" s="72" t="s">
        <v>173</v>
      </c>
      <c r="G76" s="72" t="s">
        <v>174</v>
      </c>
      <c r="H76" s="142">
        <v>0.70833333333333337</v>
      </c>
      <c r="I76" s="72" t="s">
        <v>175</v>
      </c>
      <c r="J76" s="59" t="s">
        <v>208</v>
      </c>
      <c r="K76" s="72" t="s">
        <v>176</v>
      </c>
      <c r="L76" s="72" t="s">
        <v>177</v>
      </c>
      <c r="M76" s="1" t="s">
        <v>42</v>
      </c>
      <c r="N76" s="203">
        <v>58.38</v>
      </c>
      <c r="O76" s="203">
        <v>1.62</v>
      </c>
      <c r="P76" s="1"/>
      <c r="Q76" s="1"/>
      <c r="T76" s="224"/>
      <c r="Y76" s="224"/>
      <c r="Z76" s="133"/>
      <c r="AD76" s="224"/>
      <c r="AF76" s="74"/>
      <c r="AG76" s="74"/>
      <c r="AI76" s="224"/>
      <c r="AN76" s="224"/>
      <c r="AS76" s="224"/>
    </row>
    <row r="77" spans="1:47" x14ac:dyDescent="0.2">
      <c r="B77" s="1"/>
      <c r="C77" s="1"/>
      <c r="D77" s="1"/>
      <c r="E77" s="72" t="s">
        <v>172</v>
      </c>
      <c r="F77" s="37"/>
      <c r="G77" s="1"/>
      <c r="H77" s="1"/>
      <c r="I77" s="1"/>
      <c r="J77" s="59"/>
      <c r="K77" s="37"/>
      <c r="L77" s="37"/>
      <c r="M77" s="1"/>
      <c r="N77" s="37"/>
      <c r="O77" s="37"/>
      <c r="P77" s="1"/>
      <c r="Q77" s="1"/>
      <c r="R77" s="1"/>
      <c r="S77" s="1"/>
    </row>
    <row r="78" spans="1:47" x14ac:dyDescent="0.2">
      <c r="B78" s="1"/>
      <c r="C78" s="1"/>
      <c r="E78" s="37"/>
      <c r="F78" s="37"/>
      <c r="H78" s="1"/>
      <c r="J78" s="66"/>
      <c r="K78" s="37"/>
      <c r="L78" s="37"/>
      <c r="M78" s="1"/>
      <c r="N78" s="50"/>
      <c r="O78" s="50"/>
      <c r="P78" s="5"/>
      <c r="Q78" s="5"/>
    </row>
    <row r="79" spans="1:47" x14ac:dyDescent="0.2">
      <c r="B79" s="1"/>
      <c r="C79" s="1"/>
      <c r="E79" s="37"/>
      <c r="F79" s="37"/>
      <c r="J79" s="66"/>
      <c r="K79" s="37"/>
      <c r="L79" s="37"/>
      <c r="N79" s="37"/>
      <c r="O79" s="37"/>
      <c r="P79" s="1"/>
      <c r="Q79" s="1"/>
    </row>
    <row r="80" spans="1:47" x14ac:dyDescent="0.2">
      <c r="E80" s="37"/>
      <c r="F80" s="37"/>
      <c r="J80" s="66"/>
      <c r="K80" s="37"/>
      <c r="L80" s="37"/>
    </row>
    <row r="81" spans="1:47" x14ac:dyDescent="0.2">
      <c r="E81" s="37"/>
      <c r="F81" s="37"/>
      <c r="J81" s="66"/>
      <c r="K81" s="37"/>
      <c r="L81" s="37"/>
    </row>
    <row r="82" spans="1:47" x14ac:dyDescent="0.2">
      <c r="D82" s="1"/>
      <c r="E82" s="37"/>
      <c r="F82" s="37"/>
      <c r="J82" s="66"/>
      <c r="K82" s="37"/>
      <c r="L82" s="37"/>
    </row>
    <row r="83" spans="1:47" x14ac:dyDescent="0.2">
      <c r="J83" s="66"/>
      <c r="K83" s="37"/>
      <c r="L83" s="37"/>
    </row>
    <row r="84" spans="1:47" x14ac:dyDescent="0.2">
      <c r="A84" s="38"/>
      <c r="B84" s="7"/>
      <c r="C84" s="7"/>
      <c r="D84" s="7"/>
      <c r="E84" s="45"/>
      <c r="F84" s="45"/>
      <c r="G84" s="7"/>
      <c r="H84" s="7"/>
      <c r="I84" s="7"/>
      <c r="J84" s="67"/>
      <c r="K84" s="45"/>
      <c r="L84" s="45"/>
      <c r="M84" s="7"/>
      <c r="N84" s="45"/>
      <c r="O84" s="45"/>
      <c r="P84" s="7"/>
      <c r="Q84" s="7"/>
      <c r="R84" s="7"/>
      <c r="S84" s="9"/>
    </row>
    <row r="85" spans="1:47" x14ac:dyDescent="0.2">
      <c r="A85" s="31">
        <v>10</v>
      </c>
      <c r="B85" s="1" t="s">
        <v>178</v>
      </c>
      <c r="C85" s="1"/>
      <c r="D85" s="1"/>
      <c r="E85" s="37"/>
      <c r="F85" s="37"/>
      <c r="G85" s="1"/>
      <c r="H85" s="1"/>
      <c r="I85" s="1"/>
      <c r="J85" s="59"/>
      <c r="K85" s="37"/>
      <c r="L85" s="37"/>
      <c r="M85" s="1"/>
      <c r="N85" s="37"/>
      <c r="O85" s="37"/>
      <c r="P85" s="1"/>
      <c r="Q85" s="21"/>
    </row>
    <row r="86" spans="1:47" x14ac:dyDescent="0.2">
      <c r="B86" s="1"/>
      <c r="C86" s="1"/>
      <c r="D86" s="1"/>
      <c r="E86" s="37"/>
      <c r="F86" s="37"/>
      <c r="G86" s="1"/>
      <c r="H86" s="1"/>
      <c r="I86" s="1"/>
      <c r="J86" s="60"/>
      <c r="K86" s="37"/>
      <c r="L86" s="37"/>
      <c r="M86" s="1"/>
      <c r="N86" s="50"/>
      <c r="O86" s="50"/>
      <c r="P86" s="5"/>
      <c r="Q86" s="5"/>
    </row>
    <row r="87" spans="1:47" x14ac:dyDescent="0.2">
      <c r="B87" s="1"/>
      <c r="C87" s="1"/>
      <c r="D87" s="1"/>
      <c r="E87" s="37"/>
      <c r="F87" s="37"/>
      <c r="G87" s="1"/>
      <c r="H87" s="1"/>
      <c r="I87" s="1"/>
      <c r="J87" s="60"/>
      <c r="K87" s="37"/>
      <c r="L87" s="37"/>
      <c r="M87" s="1"/>
      <c r="N87" s="37"/>
      <c r="O87" s="37"/>
      <c r="P87" s="1"/>
      <c r="Q87" s="1"/>
    </row>
    <row r="88" spans="1:47" x14ac:dyDescent="0.2">
      <c r="B88" s="1"/>
      <c r="C88" s="1"/>
      <c r="D88" s="1"/>
      <c r="E88" s="37"/>
      <c r="F88" s="37"/>
      <c r="G88" s="1"/>
      <c r="H88" s="1"/>
      <c r="I88" s="1"/>
      <c r="J88" s="60"/>
      <c r="K88" s="37"/>
      <c r="L88" s="37"/>
      <c r="M88" s="1"/>
    </row>
    <row r="89" spans="1:47" x14ac:dyDescent="0.2">
      <c r="B89" s="1"/>
      <c r="C89" s="1"/>
      <c r="D89" s="1"/>
      <c r="E89" s="37"/>
      <c r="F89" s="37"/>
      <c r="G89" s="1"/>
      <c r="H89" s="1"/>
      <c r="I89" s="1"/>
      <c r="J89" s="60"/>
      <c r="K89" s="37"/>
      <c r="L89" s="37"/>
      <c r="M89" s="1"/>
    </row>
    <row r="90" spans="1:47" x14ac:dyDescent="0.2">
      <c r="B90" s="1"/>
      <c r="C90" s="1"/>
      <c r="D90" s="1"/>
      <c r="E90" s="37"/>
      <c r="F90" s="37"/>
      <c r="G90" s="1"/>
      <c r="H90" s="1"/>
      <c r="I90" s="1"/>
      <c r="J90" s="60"/>
      <c r="K90" s="37"/>
      <c r="L90" s="37"/>
      <c r="M90" s="1"/>
    </row>
    <row r="91" spans="1:47" s="7" customFormat="1" x14ac:dyDescent="0.2">
      <c r="A91" s="32"/>
      <c r="B91" s="6"/>
      <c r="C91" s="6"/>
      <c r="D91" s="6"/>
      <c r="E91" s="42" t="s">
        <v>28</v>
      </c>
      <c r="F91" s="42"/>
      <c r="G91" s="6"/>
      <c r="H91" s="6"/>
      <c r="I91" s="6"/>
      <c r="J91" s="61"/>
      <c r="K91" s="42"/>
      <c r="L91" s="42"/>
      <c r="M91" s="6"/>
      <c r="N91" s="45"/>
      <c r="O91" s="45"/>
      <c r="S91" s="9"/>
      <c r="T91" s="222"/>
      <c r="U91" s="9"/>
      <c r="V91" s="9"/>
      <c r="W91" s="9"/>
      <c r="X91" s="9"/>
      <c r="Y91" s="222"/>
      <c r="Z91" s="134"/>
      <c r="AA91" s="9"/>
      <c r="AB91" s="9"/>
      <c r="AC91" s="9"/>
      <c r="AD91" s="222"/>
      <c r="AE91" s="9"/>
      <c r="AF91" s="76"/>
      <c r="AG91" s="76"/>
      <c r="AH91" s="9"/>
      <c r="AI91" s="222"/>
      <c r="AJ91" s="9"/>
      <c r="AK91" s="9"/>
      <c r="AL91" s="9"/>
      <c r="AM91" s="9"/>
      <c r="AN91" s="222"/>
      <c r="AO91" s="9"/>
      <c r="AP91" s="9"/>
      <c r="AQ91" s="9"/>
      <c r="AR91" s="9"/>
      <c r="AS91" s="222"/>
      <c r="AT91" s="9"/>
      <c r="AU91" s="9"/>
    </row>
    <row r="92" spans="1:47" x14ac:dyDescent="0.2">
      <c r="A92" s="31">
        <v>11</v>
      </c>
      <c r="B92" s="72" t="s">
        <v>179</v>
      </c>
      <c r="C92" s="72" t="s">
        <v>180</v>
      </c>
      <c r="D92" s="72" t="s">
        <v>181</v>
      </c>
      <c r="E92" s="72" t="s">
        <v>182</v>
      </c>
      <c r="F92" s="72" t="s">
        <v>184</v>
      </c>
      <c r="G92" s="72" t="s">
        <v>185</v>
      </c>
      <c r="H92" s="142">
        <v>0.77083333333333337</v>
      </c>
      <c r="I92" s="72" t="s">
        <v>186</v>
      </c>
      <c r="J92" s="68" t="s">
        <v>81</v>
      </c>
      <c r="K92" s="72" t="s">
        <v>187</v>
      </c>
      <c r="L92" s="72" t="s">
        <v>188</v>
      </c>
      <c r="M92" s="8" t="s">
        <v>113</v>
      </c>
      <c r="N92" s="215">
        <v>60</v>
      </c>
      <c r="O92" s="46"/>
      <c r="P92" s="8"/>
      <c r="Q92" s="39"/>
      <c r="S92" s="9"/>
      <c r="T92" s="222"/>
      <c r="U92" s="9"/>
      <c r="V92" s="9"/>
      <c r="W92" s="9"/>
      <c r="X92" s="9"/>
      <c r="Y92" s="222"/>
      <c r="Z92" s="134"/>
      <c r="AA92" s="9"/>
      <c r="AB92" s="9"/>
      <c r="AC92" s="9"/>
      <c r="AD92" s="222"/>
      <c r="AE92" s="9"/>
      <c r="AF92" s="76"/>
      <c r="AG92" s="76"/>
      <c r="AH92" s="9"/>
      <c r="AI92" s="222"/>
      <c r="AJ92" s="9"/>
      <c r="AK92" s="9"/>
      <c r="AL92" s="9"/>
      <c r="AM92" s="9"/>
      <c r="AN92" s="222"/>
      <c r="AO92" s="9"/>
      <c r="AP92" s="9"/>
      <c r="AQ92" s="9"/>
      <c r="AR92" s="9"/>
      <c r="AS92" s="222"/>
      <c r="AT92" s="9"/>
      <c r="AU92" s="9"/>
    </row>
    <row r="93" spans="1:47" s="7" customFormat="1" x14ac:dyDescent="0.2">
      <c r="A93" s="33"/>
      <c r="B93"/>
      <c r="C93"/>
      <c r="D93"/>
      <c r="E93" s="72" t="s">
        <v>183</v>
      </c>
      <c r="F93" s="46"/>
      <c r="G93"/>
      <c r="H93" s="1"/>
      <c r="I93" s="1"/>
      <c r="J93" s="60"/>
      <c r="K93" s="37"/>
      <c r="L93" s="37"/>
      <c r="M93" s="1"/>
      <c r="N93" s="37"/>
      <c r="O93" s="37"/>
      <c r="P93" s="1"/>
      <c r="Q93" s="1"/>
      <c r="R93"/>
      <c r="S93" s="9"/>
      <c r="T93" s="222"/>
      <c r="U93" s="9"/>
      <c r="V93" s="9"/>
      <c r="W93" s="9"/>
      <c r="X93" s="9"/>
      <c r="Y93" s="222"/>
      <c r="Z93" s="134"/>
      <c r="AA93" s="9"/>
      <c r="AB93" s="9"/>
      <c r="AC93" s="9"/>
      <c r="AD93" s="222"/>
      <c r="AE93" s="9"/>
      <c r="AF93" s="76"/>
      <c r="AG93" s="76"/>
      <c r="AH93" s="9"/>
      <c r="AI93" s="222"/>
      <c r="AJ93" s="9"/>
      <c r="AK93" s="9"/>
      <c r="AL93" s="9"/>
      <c r="AM93" s="9"/>
      <c r="AN93" s="222"/>
      <c r="AO93" s="9"/>
      <c r="AP93" s="9"/>
      <c r="AQ93" s="9"/>
      <c r="AR93" s="9"/>
      <c r="AS93" s="222"/>
      <c r="AT93" s="9"/>
      <c r="AU93" s="9"/>
    </row>
    <row r="94" spans="1:47" s="7" customFormat="1" x14ac:dyDescent="0.2">
      <c r="A94" s="33"/>
      <c r="B94"/>
      <c r="C94"/>
      <c r="D94"/>
      <c r="E94" s="46"/>
      <c r="F94" s="46"/>
      <c r="G94"/>
      <c r="H94" s="1"/>
      <c r="I94" s="1"/>
      <c r="J94" s="60"/>
      <c r="K94" s="37"/>
      <c r="L94" s="37"/>
      <c r="M94" s="1"/>
      <c r="N94" s="50"/>
      <c r="O94" s="50"/>
      <c r="P94" s="5"/>
      <c r="Q94" s="5"/>
      <c r="R94"/>
      <c r="S94" s="9"/>
      <c r="T94" s="222"/>
      <c r="U94" s="9"/>
      <c r="V94" s="9"/>
      <c r="W94" s="9"/>
      <c r="X94" s="9"/>
      <c r="Y94" s="222"/>
      <c r="Z94" s="134"/>
      <c r="AA94" s="9"/>
      <c r="AB94" s="9"/>
      <c r="AC94" s="9"/>
      <c r="AD94" s="222"/>
      <c r="AE94" s="9"/>
      <c r="AF94" s="76"/>
      <c r="AG94" s="76"/>
      <c r="AH94" s="9"/>
      <c r="AI94" s="222"/>
      <c r="AJ94" s="9"/>
      <c r="AK94" s="9"/>
      <c r="AL94" s="9"/>
      <c r="AM94" s="9"/>
      <c r="AN94" s="222"/>
      <c r="AO94" s="9"/>
      <c r="AP94" s="9"/>
      <c r="AQ94" s="9"/>
      <c r="AR94" s="9"/>
      <c r="AS94" s="222"/>
      <c r="AT94" s="9"/>
      <c r="AU94" s="9"/>
    </row>
    <row r="95" spans="1:47" x14ac:dyDescent="0.2">
      <c r="E95" s="46"/>
      <c r="F95" s="46"/>
      <c r="I95" s="1"/>
      <c r="J95" s="60"/>
      <c r="K95" s="37"/>
      <c r="L95" s="37"/>
      <c r="M95" s="1"/>
      <c r="S95" s="9"/>
      <c r="T95" s="222"/>
      <c r="U95" s="9"/>
      <c r="V95" s="9"/>
      <c r="W95" s="9"/>
      <c r="X95" s="9"/>
      <c r="Y95" s="222"/>
      <c r="Z95" s="134"/>
      <c r="AA95" s="9"/>
      <c r="AB95" s="9"/>
      <c r="AC95" s="9"/>
      <c r="AD95" s="222"/>
      <c r="AE95" s="9"/>
      <c r="AF95" s="76"/>
      <c r="AG95" s="76"/>
      <c r="AH95" s="9"/>
      <c r="AI95" s="222"/>
      <c r="AJ95" s="9"/>
      <c r="AK95" s="9"/>
      <c r="AL95" s="9"/>
      <c r="AM95" s="9"/>
      <c r="AN95" s="222"/>
      <c r="AO95" s="9"/>
      <c r="AP95" s="9"/>
      <c r="AQ95" s="9"/>
      <c r="AR95" s="9"/>
      <c r="AS95" s="222"/>
      <c r="AT95" s="9"/>
      <c r="AU95" s="9"/>
    </row>
    <row r="96" spans="1:47" x14ac:dyDescent="0.2">
      <c r="E96" s="46"/>
      <c r="F96" s="46"/>
      <c r="I96" s="1"/>
      <c r="J96" s="60"/>
      <c r="K96" s="37"/>
      <c r="L96" s="37"/>
      <c r="M96" s="1"/>
      <c r="S96" s="9"/>
      <c r="T96" s="222"/>
      <c r="U96" s="9"/>
      <c r="V96" s="9"/>
      <c r="W96" s="9"/>
      <c r="X96" s="9"/>
      <c r="Y96" s="222"/>
      <c r="Z96" s="134"/>
      <c r="AA96" s="9"/>
      <c r="AB96" s="9"/>
      <c r="AC96" s="9"/>
      <c r="AD96" s="222"/>
      <c r="AE96" s="9"/>
      <c r="AF96" s="76"/>
      <c r="AG96" s="76"/>
      <c r="AH96" s="9"/>
      <c r="AI96" s="222"/>
      <c r="AJ96" s="9"/>
      <c r="AK96" s="9"/>
      <c r="AL96" s="9"/>
      <c r="AM96" s="9"/>
      <c r="AN96" s="222"/>
      <c r="AO96" s="9"/>
      <c r="AP96" s="9"/>
      <c r="AQ96" s="9"/>
      <c r="AR96" s="9"/>
      <c r="AS96" s="222"/>
      <c r="AT96" s="9"/>
      <c r="AU96" s="9"/>
    </row>
    <row r="97" spans="1:47" x14ac:dyDescent="0.2">
      <c r="I97" s="1"/>
      <c r="J97" s="60"/>
      <c r="K97" s="37"/>
      <c r="L97" s="37"/>
      <c r="M97" s="1"/>
      <c r="S97" s="9"/>
      <c r="T97" s="222"/>
      <c r="U97" s="9"/>
      <c r="V97" s="9"/>
      <c r="W97" s="9"/>
      <c r="X97" s="9"/>
      <c r="Y97" s="222"/>
      <c r="Z97" s="134"/>
      <c r="AA97" s="9"/>
      <c r="AB97" s="9"/>
      <c r="AC97" s="9"/>
      <c r="AD97" s="222"/>
      <c r="AE97" s="9"/>
      <c r="AF97" s="76"/>
      <c r="AG97" s="76"/>
      <c r="AH97" s="9"/>
      <c r="AI97" s="222"/>
      <c r="AJ97" s="9"/>
      <c r="AK97" s="9"/>
      <c r="AL97" s="9"/>
      <c r="AM97" s="9"/>
      <c r="AN97" s="222"/>
      <c r="AO97" s="9"/>
      <c r="AP97" s="9"/>
      <c r="AQ97" s="9"/>
      <c r="AR97" s="9"/>
      <c r="AS97" s="222"/>
      <c r="AT97" s="9"/>
      <c r="AU97" s="9"/>
    </row>
    <row r="98" spans="1:47" x14ac:dyDescent="0.2">
      <c r="E98" s="46"/>
      <c r="F98" s="46"/>
      <c r="I98" s="1"/>
      <c r="J98" s="60"/>
      <c r="K98" s="37"/>
      <c r="L98" s="37"/>
      <c r="M98" s="1"/>
      <c r="S98" s="9"/>
      <c r="T98" s="222"/>
      <c r="U98" s="9"/>
      <c r="V98" s="9"/>
      <c r="W98" s="9"/>
      <c r="X98" s="9"/>
      <c r="Y98" s="222"/>
      <c r="Z98" s="134"/>
      <c r="AA98" s="9"/>
      <c r="AB98" s="9"/>
      <c r="AC98" s="9"/>
      <c r="AD98" s="222"/>
      <c r="AE98" s="9"/>
      <c r="AF98" s="76"/>
      <c r="AG98" s="76"/>
      <c r="AH98" s="9"/>
      <c r="AI98" s="222"/>
      <c r="AJ98" s="9"/>
      <c r="AK98" s="9"/>
      <c r="AL98" s="9"/>
      <c r="AM98" s="9"/>
      <c r="AN98" s="222"/>
      <c r="AO98" s="9"/>
      <c r="AP98" s="9"/>
      <c r="AQ98" s="9"/>
      <c r="AR98" s="9"/>
      <c r="AS98" s="222"/>
      <c r="AT98" s="9"/>
      <c r="AU98" s="9"/>
    </row>
    <row r="99" spans="1:47" x14ac:dyDescent="0.2">
      <c r="E99" s="46"/>
      <c r="F99" s="46"/>
      <c r="I99" s="1"/>
      <c r="J99" s="60"/>
      <c r="K99" s="37"/>
      <c r="L99" s="37"/>
      <c r="M99" s="1"/>
      <c r="S99" s="9"/>
      <c r="T99" s="222"/>
      <c r="U99" s="9"/>
      <c r="V99" s="9"/>
      <c r="W99" s="9"/>
      <c r="X99" s="9"/>
      <c r="Y99" s="222"/>
      <c r="Z99" s="134"/>
      <c r="AA99" s="9"/>
      <c r="AB99" s="9"/>
      <c r="AC99" s="9"/>
      <c r="AD99" s="222"/>
      <c r="AE99" s="9"/>
      <c r="AF99" s="76"/>
      <c r="AG99" s="76"/>
      <c r="AH99" s="9"/>
      <c r="AI99" s="222"/>
      <c r="AJ99" s="9"/>
      <c r="AK99" s="9"/>
      <c r="AL99" s="9"/>
      <c r="AM99" s="9"/>
      <c r="AN99" s="222"/>
      <c r="AO99" s="9"/>
      <c r="AP99" s="9"/>
      <c r="AQ99" s="9"/>
      <c r="AR99" s="9"/>
      <c r="AS99" s="222"/>
      <c r="AT99" s="9"/>
      <c r="AU99" s="9"/>
    </row>
    <row r="100" spans="1:47" x14ac:dyDescent="0.2">
      <c r="E100" s="46"/>
      <c r="F100" s="46"/>
      <c r="R100" s="9"/>
      <c r="S100" s="9"/>
      <c r="T100" s="222"/>
      <c r="U100" s="9"/>
      <c r="V100" s="9"/>
      <c r="W100" s="9"/>
      <c r="X100" s="9"/>
      <c r="Y100" s="222"/>
      <c r="Z100" s="134"/>
      <c r="AA100" s="9"/>
      <c r="AB100" s="9"/>
      <c r="AC100" s="9"/>
      <c r="AD100" s="222"/>
      <c r="AE100" s="9"/>
      <c r="AF100" s="76"/>
      <c r="AG100" s="76"/>
      <c r="AH100" s="9"/>
      <c r="AI100" s="222"/>
      <c r="AJ100" s="9"/>
      <c r="AK100" s="9"/>
      <c r="AL100" s="9"/>
      <c r="AM100" s="9"/>
      <c r="AN100" s="222"/>
      <c r="AO100" s="9"/>
      <c r="AP100" s="9"/>
      <c r="AQ100" s="9"/>
      <c r="AR100" s="9"/>
      <c r="AS100" s="222"/>
      <c r="AT100" s="9"/>
      <c r="AU100" s="9"/>
    </row>
    <row r="101" spans="1:47" x14ac:dyDescent="0.2">
      <c r="A101" s="38"/>
      <c r="B101" s="7"/>
      <c r="C101" s="7"/>
      <c r="D101" s="7"/>
      <c r="E101" s="45"/>
      <c r="F101" s="45"/>
      <c r="G101" s="7"/>
      <c r="H101" s="7"/>
      <c r="I101" s="7"/>
      <c r="J101" s="64"/>
      <c r="K101" s="45"/>
      <c r="L101" s="45"/>
      <c r="M101" s="7"/>
      <c r="N101" s="45"/>
      <c r="O101" s="45"/>
      <c r="P101" s="7"/>
      <c r="Q101" s="7"/>
      <c r="R101" s="7"/>
      <c r="S101" s="9"/>
      <c r="T101" s="222"/>
      <c r="U101" s="9"/>
      <c r="V101" s="9"/>
      <c r="W101" s="9"/>
      <c r="X101" s="9"/>
      <c r="Y101" s="222"/>
      <c r="Z101" s="134"/>
      <c r="AA101" s="9"/>
      <c r="AB101" s="9"/>
      <c r="AC101" s="9"/>
      <c r="AD101" s="222"/>
      <c r="AE101" s="9"/>
      <c r="AF101" s="76"/>
      <c r="AG101" s="76"/>
      <c r="AH101" s="9"/>
      <c r="AI101" s="222"/>
      <c r="AJ101" s="9"/>
      <c r="AK101" s="9"/>
      <c r="AL101" s="9"/>
      <c r="AM101" s="9"/>
      <c r="AN101" s="222"/>
      <c r="AO101" s="9"/>
      <c r="AP101" s="9"/>
      <c r="AQ101" s="9"/>
      <c r="AR101" s="9"/>
      <c r="AS101" s="222"/>
      <c r="AT101" s="9"/>
      <c r="AU101" s="9"/>
    </row>
    <row r="102" spans="1:47" s="28" customFormat="1" ht="18" x14ac:dyDescent="0.25">
      <c r="A102" s="54">
        <v>12</v>
      </c>
      <c r="B102" s="72" t="s">
        <v>190</v>
      </c>
      <c r="C102" s="72" t="s">
        <v>191</v>
      </c>
      <c r="D102" s="72" t="s">
        <v>192</v>
      </c>
      <c r="E102" s="72" t="s">
        <v>193</v>
      </c>
      <c r="F102" s="72" t="s">
        <v>184</v>
      </c>
      <c r="G102" s="147" t="s">
        <v>269</v>
      </c>
      <c r="H102" s="146" t="s">
        <v>270</v>
      </c>
      <c r="I102" s="72" t="s">
        <v>195</v>
      </c>
      <c r="J102" s="69" t="s">
        <v>81</v>
      </c>
      <c r="K102" s="37" t="s">
        <v>308</v>
      </c>
      <c r="L102" s="72" t="s">
        <v>196</v>
      </c>
      <c r="M102" s="26" t="s">
        <v>265</v>
      </c>
      <c r="N102" s="209">
        <v>60</v>
      </c>
      <c r="O102" s="25"/>
      <c r="P102" s="25"/>
      <c r="Q102" s="55"/>
      <c r="R102" s="29"/>
      <c r="S102" s="27"/>
      <c r="T102" s="226"/>
      <c r="U102" s="27"/>
      <c r="V102" s="27"/>
      <c r="W102" s="27"/>
      <c r="X102" s="27"/>
      <c r="Y102" s="226"/>
      <c r="Z102" s="138"/>
      <c r="AA102" s="27"/>
      <c r="AB102" s="27"/>
      <c r="AC102" s="27"/>
      <c r="AD102" s="226"/>
      <c r="AE102" s="27"/>
      <c r="AF102" s="81"/>
      <c r="AG102" s="81"/>
      <c r="AH102" s="27"/>
      <c r="AI102" s="226"/>
      <c r="AJ102" s="27"/>
      <c r="AK102" s="27"/>
      <c r="AL102" s="27"/>
      <c r="AM102" s="27"/>
      <c r="AN102" s="226"/>
      <c r="AO102" s="27"/>
      <c r="AP102" s="27"/>
      <c r="AQ102" s="27"/>
      <c r="AR102" s="27"/>
      <c r="AS102" s="226"/>
      <c r="AT102" s="27"/>
      <c r="AU102" s="27"/>
    </row>
    <row r="103" spans="1:47" s="7" customFormat="1" x14ac:dyDescent="0.2">
      <c r="A103" s="33"/>
      <c r="B103" s="1"/>
      <c r="C103" s="1"/>
      <c r="D103" s="1"/>
      <c r="E103" s="72" t="s">
        <v>194</v>
      </c>
      <c r="F103" s="37"/>
      <c r="G103" s="1"/>
      <c r="H103" s="1"/>
      <c r="I103" s="1"/>
      <c r="J103" s="60"/>
      <c r="K103" s="46"/>
      <c r="L103" s="46"/>
      <c r="M103" s="1"/>
      <c r="N103" s="37"/>
      <c r="O103" s="37"/>
      <c r="P103" s="1"/>
      <c r="Q103" s="1"/>
      <c r="R103"/>
      <c r="S103" s="9"/>
      <c r="T103" s="222"/>
      <c r="U103" s="9"/>
      <c r="V103" s="9"/>
      <c r="W103" s="9"/>
      <c r="X103" s="9"/>
      <c r="Y103" s="222"/>
      <c r="Z103" s="134"/>
      <c r="AA103" s="9"/>
      <c r="AB103" s="9"/>
      <c r="AC103" s="9"/>
      <c r="AD103" s="222"/>
      <c r="AE103" s="9"/>
      <c r="AF103" s="76"/>
      <c r="AG103" s="76"/>
      <c r="AH103" s="9"/>
      <c r="AI103" s="222"/>
      <c r="AJ103" s="9"/>
      <c r="AK103" s="9"/>
      <c r="AL103" s="9"/>
      <c r="AM103" s="9"/>
      <c r="AN103" s="222"/>
      <c r="AO103" s="9"/>
      <c r="AP103" s="9"/>
      <c r="AQ103" s="9"/>
      <c r="AR103" s="9"/>
      <c r="AS103" s="222"/>
      <c r="AT103" s="9"/>
      <c r="AU103" s="9"/>
    </row>
    <row r="104" spans="1:47" x14ac:dyDescent="0.2">
      <c r="B104" s="1"/>
      <c r="C104" s="1"/>
      <c r="D104" s="1"/>
      <c r="E104" s="37"/>
      <c r="F104" s="37"/>
      <c r="G104" s="1"/>
      <c r="H104" s="1"/>
      <c r="I104" s="1"/>
      <c r="J104" s="60"/>
      <c r="K104" s="37"/>
      <c r="L104" s="37"/>
      <c r="N104" s="50"/>
      <c r="O104" s="50"/>
      <c r="P104" s="5"/>
      <c r="Q104" s="5"/>
      <c r="T104" s="222"/>
      <c r="U104" s="9"/>
      <c r="V104" s="9"/>
      <c r="W104" s="9"/>
      <c r="X104" s="9"/>
      <c r="Y104" s="222"/>
      <c r="Z104" s="134"/>
      <c r="AA104" s="9"/>
      <c r="AB104" s="9"/>
      <c r="AC104" s="9"/>
      <c r="AD104" s="222"/>
      <c r="AE104" s="9"/>
      <c r="AF104" s="76"/>
      <c r="AG104" s="76"/>
      <c r="AH104" s="9"/>
      <c r="AI104" s="222"/>
      <c r="AJ104" s="9"/>
      <c r="AK104" s="9"/>
      <c r="AL104" s="9"/>
      <c r="AM104" s="9"/>
      <c r="AN104" s="222"/>
      <c r="AO104" s="9"/>
      <c r="AP104" s="9"/>
      <c r="AQ104" s="9"/>
      <c r="AR104" s="9"/>
      <c r="AS104" s="222"/>
      <c r="AT104" s="9"/>
      <c r="AU104" s="9"/>
    </row>
    <row r="105" spans="1:47" x14ac:dyDescent="0.2">
      <c r="B105" s="1"/>
      <c r="C105" s="1"/>
      <c r="D105" s="1"/>
      <c r="E105" s="37"/>
      <c r="F105" s="37"/>
      <c r="G105" s="1"/>
      <c r="H105" s="1"/>
      <c r="I105" s="1"/>
      <c r="J105" s="60"/>
      <c r="K105" s="37"/>
      <c r="L105" s="37"/>
      <c r="N105" s="37"/>
      <c r="O105" s="37"/>
      <c r="P105" s="1"/>
      <c r="Q105" s="1"/>
      <c r="T105" s="222"/>
      <c r="U105" s="9"/>
      <c r="V105" s="9"/>
      <c r="W105" s="9"/>
      <c r="X105" s="9"/>
      <c r="Y105" s="222"/>
      <c r="Z105" s="134"/>
      <c r="AA105" s="9"/>
      <c r="AB105" s="9"/>
      <c r="AC105" s="9"/>
      <c r="AD105" s="222"/>
      <c r="AE105" s="9"/>
      <c r="AF105" s="76"/>
      <c r="AG105" s="76"/>
      <c r="AH105" s="9"/>
      <c r="AI105" s="222"/>
      <c r="AJ105" s="9"/>
      <c r="AK105" s="9"/>
      <c r="AL105" s="9"/>
      <c r="AM105" s="9"/>
      <c r="AN105" s="222"/>
      <c r="AO105" s="9"/>
      <c r="AP105" s="9"/>
      <c r="AQ105" s="9"/>
      <c r="AR105" s="9"/>
      <c r="AS105" s="222"/>
      <c r="AT105" s="9"/>
      <c r="AU105" s="9"/>
    </row>
    <row r="106" spans="1:47" x14ac:dyDescent="0.2">
      <c r="B106" s="1"/>
      <c r="C106" s="1"/>
      <c r="D106" s="1"/>
      <c r="E106" s="37"/>
      <c r="F106" s="37"/>
      <c r="G106" s="1"/>
      <c r="H106" s="1"/>
      <c r="I106" s="1"/>
      <c r="J106" s="60"/>
      <c r="K106" s="37"/>
      <c r="L106" s="37"/>
      <c r="T106" s="222"/>
      <c r="U106" s="9"/>
      <c r="V106" s="9"/>
      <c r="W106" s="9"/>
      <c r="X106" s="9"/>
      <c r="Y106" s="222"/>
      <c r="Z106" s="134"/>
      <c r="AA106" s="9"/>
      <c r="AB106" s="9"/>
      <c r="AC106" s="9"/>
      <c r="AD106" s="222"/>
      <c r="AE106" s="9"/>
      <c r="AF106" s="76"/>
      <c r="AG106" s="76"/>
      <c r="AH106" s="9"/>
      <c r="AI106" s="222"/>
      <c r="AJ106" s="9"/>
      <c r="AK106" s="9"/>
      <c r="AL106" s="9"/>
      <c r="AM106" s="9"/>
      <c r="AN106" s="222"/>
      <c r="AO106" s="9"/>
      <c r="AP106" s="9"/>
      <c r="AQ106" s="9"/>
      <c r="AR106" s="9"/>
      <c r="AS106" s="222"/>
      <c r="AT106" s="9"/>
      <c r="AU106" s="9"/>
    </row>
    <row r="107" spans="1:47" x14ac:dyDescent="0.2">
      <c r="B107" s="1"/>
      <c r="C107" s="1"/>
      <c r="D107" s="1"/>
      <c r="E107" s="37"/>
      <c r="F107" s="37"/>
      <c r="G107" s="1"/>
      <c r="H107" s="1"/>
      <c r="I107" s="1"/>
      <c r="J107" s="60"/>
      <c r="K107" s="37"/>
      <c r="L107" s="37"/>
      <c r="T107" s="222"/>
      <c r="U107" s="9"/>
      <c r="V107" s="9"/>
      <c r="W107" s="9"/>
      <c r="X107" s="9"/>
      <c r="Y107" s="222"/>
      <c r="Z107" s="134"/>
      <c r="AA107" s="9"/>
      <c r="AB107" s="9"/>
      <c r="AC107" s="9"/>
      <c r="AD107" s="222"/>
      <c r="AE107" s="9"/>
      <c r="AF107" s="76"/>
      <c r="AG107" s="76"/>
      <c r="AH107" s="9"/>
      <c r="AI107" s="222"/>
      <c r="AJ107" s="9"/>
      <c r="AK107" s="9"/>
      <c r="AL107" s="9"/>
      <c r="AM107" s="9"/>
      <c r="AN107" s="222"/>
      <c r="AO107" s="9"/>
      <c r="AP107" s="9"/>
      <c r="AQ107" s="9"/>
      <c r="AR107" s="9"/>
      <c r="AS107" s="222"/>
      <c r="AT107" s="9"/>
      <c r="AU107" s="9"/>
    </row>
    <row r="108" spans="1:47" x14ac:dyDescent="0.2">
      <c r="B108" s="1"/>
      <c r="C108" s="1"/>
      <c r="D108" s="1"/>
      <c r="E108" s="37"/>
      <c r="F108" s="37"/>
      <c r="G108" s="1"/>
      <c r="H108" s="1"/>
      <c r="I108" s="1"/>
      <c r="J108" s="60"/>
      <c r="K108" s="48"/>
      <c r="L108" s="48"/>
      <c r="T108" s="222"/>
      <c r="U108" s="9"/>
      <c r="V108" s="9"/>
      <c r="W108" s="9"/>
      <c r="X108" s="9"/>
      <c r="Y108" s="222"/>
      <c r="Z108" s="134"/>
      <c r="AA108" s="9"/>
      <c r="AB108" s="9"/>
      <c r="AC108" s="9"/>
      <c r="AD108" s="222"/>
      <c r="AE108" s="9"/>
      <c r="AF108" s="76"/>
      <c r="AG108" s="76"/>
      <c r="AH108" s="9"/>
      <c r="AI108" s="222"/>
      <c r="AJ108" s="9"/>
      <c r="AK108" s="9"/>
      <c r="AL108" s="9"/>
      <c r="AM108" s="9"/>
      <c r="AN108" s="222"/>
      <c r="AO108" s="9"/>
      <c r="AP108" s="9"/>
      <c r="AQ108" s="9"/>
      <c r="AR108" s="9"/>
      <c r="AS108" s="222"/>
      <c r="AT108" s="9"/>
      <c r="AU108" s="9"/>
    </row>
    <row r="109" spans="1:47" x14ac:dyDescent="0.2">
      <c r="B109" s="1"/>
      <c r="C109" s="1"/>
      <c r="D109" s="1"/>
      <c r="E109" s="37"/>
      <c r="F109" s="37"/>
      <c r="G109" s="1"/>
      <c r="H109" s="1"/>
      <c r="I109" s="1"/>
      <c r="J109" s="60"/>
      <c r="K109" s="48"/>
      <c r="L109" s="48"/>
      <c r="R109" s="9"/>
      <c r="T109" s="222"/>
      <c r="U109" s="9"/>
      <c r="V109" s="9"/>
      <c r="W109" s="9"/>
      <c r="X109" s="9"/>
      <c r="Y109" s="222"/>
      <c r="Z109" s="134"/>
      <c r="AA109" s="9"/>
      <c r="AB109" s="9"/>
      <c r="AC109" s="9"/>
      <c r="AD109" s="222"/>
      <c r="AE109" s="9"/>
      <c r="AF109" s="76"/>
      <c r="AG109" s="76"/>
      <c r="AH109" s="9"/>
      <c r="AI109" s="222"/>
      <c r="AJ109" s="9"/>
      <c r="AK109" s="9"/>
      <c r="AL109" s="9"/>
      <c r="AM109" s="9"/>
      <c r="AN109" s="222"/>
      <c r="AO109" s="9"/>
      <c r="AP109" s="9"/>
      <c r="AQ109" s="9"/>
      <c r="AR109" s="9"/>
      <c r="AS109" s="222"/>
      <c r="AT109" s="9"/>
      <c r="AU109" s="9"/>
    </row>
    <row r="110" spans="1:47" x14ac:dyDescent="0.2">
      <c r="K110" s="37"/>
      <c r="L110" s="37"/>
      <c r="T110" s="222"/>
      <c r="U110" s="9"/>
      <c r="V110" s="9"/>
      <c r="W110" s="9"/>
      <c r="X110" s="9"/>
      <c r="Y110" s="222"/>
      <c r="Z110" s="134"/>
      <c r="AA110" s="9"/>
      <c r="AB110" s="9"/>
      <c r="AC110" s="9"/>
      <c r="AD110" s="222"/>
      <c r="AE110" s="9"/>
      <c r="AF110" s="76"/>
      <c r="AG110" s="76"/>
      <c r="AH110" s="9"/>
      <c r="AI110" s="222"/>
      <c r="AJ110" s="9"/>
      <c r="AK110" s="9"/>
      <c r="AL110" s="9"/>
      <c r="AM110" s="9"/>
      <c r="AN110" s="222"/>
      <c r="AO110" s="9"/>
      <c r="AP110" s="9"/>
      <c r="AQ110" s="9"/>
      <c r="AR110" s="9"/>
      <c r="AS110" s="222"/>
      <c r="AT110" s="9"/>
      <c r="AU110" s="9"/>
    </row>
    <row r="111" spans="1:47" x14ac:dyDescent="0.2">
      <c r="K111" s="37"/>
      <c r="L111" s="37"/>
      <c r="T111" s="222"/>
      <c r="U111" s="9"/>
      <c r="V111" s="9"/>
      <c r="W111" s="9"/>
      <c r="X111" s="9"/>
      <c r="Y111" s="222"/>
      <c r="Z111" s="134"/>
      <c r="AA111" s="9"/>
      <c r="AB111" s="9"/>
      <c r="AC111" s="9"/>
      <c r="AD111" s="222"/>
      <c r="AE111" s="9"/>
      <c r="AF111" s="76"/>
      <c r="AG111" s="76"/>
      <c r="AH111" s="9"/>
      <c r="AI111" s="222"/>
      <c r="AJ111" s="9"/>
      <c r="AK111" s="9"/>
      <c r="AL111" s="9"/>
      <c r="AM111" s="9"/>
      <c r="AN111" s="222"/>
      <c r="AO111" s="9"/>
      <c r="AP111" s="9"/>
      <c r="AQ111" s="9"/>
      <c r="AR111" s="9"/>
      <c r="AS111" s="222"/>
      <c r="AT111" s="9"/>
      <c r="AU111" s="9"/>
    </row>
    <row r="112" spans="1:47" s="7" customFormat="1" x14ac:dyDescent="0.2">
      <c r="A112" s="32"/>
      <c r="E112" s="45"/>
      <c r="F112" s="45"/>
      <c r="J112" s="64"/>
      <c r="K112" s="42" t="s">
        <v>9</v>
      </c>
      <c r="L112" s="42"/>
      <c r="N112" s="45"/>
      <c r="O112" s="45"/>
      <c r="S112" s="9"/>
      <c r="T112" s="222"/>
      <c r="U112" s="9"/>
      <c r="V112" s="9"/>
      <c r="W112" s="9"/>
      <c r="X112" s="9"/>
      <c r="Y112" s="222"/>
      <c r="Z112" s="134"/>
      <c r="AA112" s="9"/>
      <c r="AB112" s="9"/>
      <c r="AC112" s="9"/>
      <c r="AD112" s="222"/>
      <c r="AE112" s="9"/>
      <c r="AF112" s="76"/>
      <c r="AG112" s="76"/>
      <c r="AH112" s="9"/>
      <c r="AI112" s="222"/>
      <c r="AJ112" s="9"/>
      <c r="AK112" s="9"/>
      <c r="AL112" s="9"/>
      <c r="AM112" s="9"/>
      <c r="AN112" s="222"/>
      <c r="AO112" s="9"/>
      <c r="AP112" s="9"/>
      <c r="AQ112" s="9"/>
      <c r="AR112" s="9"/>
      <c r="AS112" s="222"/>
      <c r="AT112" s="9"/>
      <c r="AU112" s="9"/>
    </row>
    <row r="113" spans="1:47" s="3" customFormat="1" x14ac:dyDescent="0.2">
      <c r="A113" s="30">
        <v>13</v>
      </c>
      <c r="B113" s="72" t="s">
        <v>197</v>
      </c>
      <c r="C113" s="72" t="s">
        <v>198</v>
      </c>
      <c r="D113" s="72" t="s">
        <v>43</v>
      </c>
      <c r="E113" s="72" t="s">
        <v>199</v>
      </c>
      <c r="F113" s="72" t="s">
        <v>184</v>
      </c>
      <c r="G113" s="72" t="s">
        <v>185</v>
      </c>
      <c r="H113" s="142">
        <v>0.76041666666666663</v>
      </c>
      <c r="I113" s="72" t="s">
        <v>201</v>
      </c>
      <c r="J113" s="57" t="s">
        <v>81</v>
      </c>
      <c r="K113" s="72" t="s">
        <v>202</v>
      </c>
      <c r="L113" s="41"/>
      <c r="M113" s="3" t="s">
        <v>265</v>
      </c>
      <c r="N113" s="212">
        <v>60</v>
      </c>
      <c r="O113" s="41"/>
      <c r="Q113" s="35"/>
      <c r="T113" s="227"/>
      <c r="U113" s="12"/>
      <c r="V113" s="12"/>
      <c r="W113" s="12"/>
      <c r="X113" s="12"/>
      <c r="Y113" s="227"/>
      <c r="Z113" s="139"/>
      <c r="AA113" s="12"/>
      <c r="AB113" s="12"/>
      <c r="AC113" s="12"/>
      <c r="AD113" s="227"/>
      <c r="AE113" s="12"/>
      <c r="AF113" s="78"/>
      <c r="AG113" s="78"/>
      <c r="AH113" s="12"/>
      <c r="AI113" s="227"/>
      <c r="AJ113" s="12"/>
      <c r="AK113" s="12"/>
      <c r="AL113" s="12"/>
      <c r="AM113" s="12"/>
      <c r="AN113" s="227"/>
      <c r="AO113" s="12"/>
      <c r="AP113" s="12"/>
      <c r="AQ113" s="12"/>
      <c r="AR113" s="12"/>
      <c r="AS113" s="227"/>
      <c r="AT113" s="12"/>
      <c r="AU113" s="12"/>
    </row>
    <row r="114" spans="1:47" x14ac:dyDescent="0.2">
      <c r="B114" s="1"/>
      <c r="C114" s="1"/>
      <c r="D114" s="1"/>
      <c r="E114" s="72" t="s">
        <v>200</v>
      </c>
      <c r="F114" s="37"/>
      <c r="G114" s="21"/>
      <c r="H114" s="1"/>
      <c r="I114" s="1"/>
      <c r="J114" s="59"/>
      <c r="K114" s="43"/>
      <c r="L114" s="43"/>
      <c r="M114" s="1"/>
      <c r="N114" s="37"/>
      <c r="O114" s="37"/>
      <c r="P114" s="1"/>
      <c r="Q114" s="1"/>
      <c r="T114" s="222"/>
      <c r="U114" s="9"/>
      <c r="V114" s="9"/>
      <c r="W114" s="9"/>
      <c r="X114" s="9"/>
      <c r="Y114" s="222"/>
      <c r="Z114" s="134"/>
      <c r="AA114" s="9"/>
      <c r="AB114" s="9"/>
      <c r="AC114" s="9"/>
      <c r="AD114" s="222"/>
      <c r="AE114" s="9"/>
      <c r="AF114" s="76"/>
      <c r="AG114" s="76"/>
      <c r="AH114" s="9"/>
      <c r="AI114" s="222"/>
      <c r="AJ114" s="9"/>
      <c r="AK114" s="9"/>
      <c r="AL114" s="9"/>
      <c r="AM114" s="9"/>
      <c r="AN114" s="222"/>
      <c r="AO114" s="9"/>
      <c r="AP114" s="9"/>
      <c r="AQ114" s="9"/>
      <c r="AR114" s="9"/>
      <c r="AS114" s="222"/>
      <c r="AT114" s="9"/>
      <c r="AU114" s="9"/>
    </row>
    <row r="115" spans="1:47" x14ac:dyDescent="0.2">
      <c r="B115" s="1"/>
      <c r="C115" s="1"/>
      <c r="D115" s="1"/>
      <c r="E115" s="37"/>
      <c r="F115" s="37"/>
      <c r="G115" s="1"/>
      <c r="H115" s="1"/>
      <c r="I115" s="1"/>
      <c r="J115" s="60"/>
      <c r="K115" s="43"/>
      <c r="L115" s="43"/>
      <c r="M115" s="1"/>
      <c r="N115" s="50"/>
      <c r="O115" s="50"/>
      <c r="P115" s="5"/>
      <c r="Q115" s="5"/>
      <c r="U115" s="9"/>
      <c r="V115" s="9"/>
      <c r="W115" s="9"/>
      <c r="X115" s="9"/>
      <c r="Y115" s="222"/>
      <c r="Z115" s="134"/>
      <c r="AA115" s="9"/>
      <c r="AB115" s="9"/>
      <c r="AC115" s="9"/>
      <c r="AD115" s="222"/>
      <c r="AE115" s="9"/>
      <c r="AF115" s="76"/>
      <c r="AG115" s="76"/>
      <c r="AH115" s="9"/>
      <c r="AI115" s="222"/>
      <c r="AJ115" s="9"/>
      <c r="AK115" s="9"/>
      <c r="AL115" s="9"/>
      <c r="AM115" s="9"/>
      <c r="AN115" s="222"/>
      <c r="AO115" s="9"/>
      <c r="AP115" s="9"/>
      <c r="AQ115" s="9"/>
      <c r="AR115" s="9"/>
      <c r="AS115" s="222"/>
      <c r="AT115" s="9"/>
      <c r="AU115" s="9"/>
    </row>
    <row r="116" spans="1:47" x14ac:dyDescent="0.2">
      <c r="B116" s="1"/>
      <c r="C116" s="1"/>
      <c r="D116" s="1"/>
      <c r="E116" s="37"/>
      <c r="F116" s="37"/>
      <c r="G116" s="1"/>
      <c r="H116" s="1"/>
      <c r="I116" s="1"/>
      <c r="J116" s="60"/>
      <c r="K116" s="43"/>
      <c r="L116" s="43"/>
      <c r="M116" s="1"/>
      <c r="N116" s="37"/>
      <c r="O116" s="37"/>
      <c r="P116" s="1"/>
      <c r="Q116" s="1"/>
      <c r="U116" s="9"/>
      <c r="V116" s="9"/>
      <c r="W116" s="9"/>
      <c r="X116" s="9"/>
      <c r="Y116" s="222"/>
      <c r="Z116" s="134"/>
      <c r="AA116" s="9"/>
      <c r="AB116" s="9"/>
      <c r="AC116" s="9"/>
      <c r="AD116" s="222"/>
      <c r="AE116" s="9"/>
      <c r="AF116" s="76"/>
      <c r="AG116" s="76"/>
      <c r="AH116" s="9"/>
      <c r="AI116" s="222"/>
      <c r="AJ116" s="9"/>
      <c r="AK116" s="9"/>
      <c r="AL116" s="9"/>
      <c r="AM116" s="9"/>
      <c r="AN116" s="222"/>
      <c r="AO116" s="9"/>
      <c r="AP116" s="9"/>
      <c r="AQ116" s="9"/>
      <c r="AR116" s="9"/>
      <c r="AS116" s="222"/>
      <c r="AT116" s="9"/>
      <c r="AU116" s="9"/>
    </row>
    <row r="117" spans="1:47" x14ac:dyDescent="0.2">
      <c r="B117" s="1"/>
      <c r="C117" s="1"/>
      <c r="D117" s="1"/>
      <c r="E117" s="37"/>
      <c r="F117" s="37"/>
      <c r="G117" s="1"/>
      <c r="H117" s="1"/>
      <c r="I117" s="1"/>
      <c r="J117" s="60"/>
      <c r="K117" s="43"/>
      <c r="L117" s="43"/>
      <c r="M117" s="1"/>
      <c r="U117" s="9"/>
      <c r="V117" s="9"/>
      <c r="W117" s="9"/>
      <c r="X117" s="9"/>
      <c r="Y117" s="222"/>
      <c r="Z117" s="134"/>
      <c r="AA117" s="9"/>
      <c r="AB117" s="9"/>
      <c r="AC117" s="9"/>
      <c r="AD117" s="222"/>
      <c r="AE117" s="9"/>
      <c r="AF117" s="76"/>
      <c r="AG117" s="76"/>
      <c r="AH117" s="9"/>
      <c r="AI117" s="222"/>
      <c r="AJ117" s="9"/>
      <c r="AK117" s="9"/>
      <c r="AL117" s="9"/>
      <c r="AM117" s="9"/>
      <c r="AN117" s="222"/>
      <c r="AO117" s="9"/>
      <c r="AP117" s="9"/>
      <c r="AQ117" s="9"/>
      <c r="AR117" s="9"/>
      <c r="AS117" s="222"/>
      <c r="AT117" s="9"/>
      <c r="AU117" s="9"/>
    </row>
    <row r="118" spans="1:47" x14ac:dyDescent="0.2">
      <c r="B118" s="1"/>
      <c r="C118" s="1"/>
      <c r="D118" s="1"/>
      <c r="E118" s="37"/>
      <c r="F118" s="37"/>
      <c r="G118" s="1"/>
      <c r="H118" s="1"/>
      <c r="I118" s="1"/>
      <c r="J118" s="60"/>
      <c r="K118" s="43"/>
      <c r="L118" s="43"/>
      <c r="M118" s="1"/>
      <c r="U118" s="9"/>
      <c r="V118" s="9"/>
      <c r="W118" s="9"/>
      <c r="X118" s="9"/>
      <c r="Y118" s="222"/>
      <c r="Z118" s="134"/>
      <c r="AA118" s="9"/>
      <c r="AB118" s="9"/>
      <c r="AC118" s="9"/>
      <c r="AD118" s="222"/>
      <c r="AE118" s="9"/>
      <c r="AF118" s="76"/>
      <c r="AG118" s="76"/>
      <c r="AH118" s="9"/>
      <c r="AI118" s="222"/>
      <c r="AJ118" s="9"/>
      <c r="AK118" s="9"/>
      <c r="AL118" s="9"/>
      <c r="AM118" s="9"/>
      <c r="AN118" s="222"/>
      <c r="AO118" s="9"/>
      <c r="AP118" s="9"/>
      <c r="AQ118" s="9"/>
      <c r="AR118" s="9"/>
      <c r="AS118" s="222"/>
      <c r="AT118" s="9"/>
      <c r="AU118" s="9"/>
    </row>
    <row r="119" spans="1:47" x14ac:dyDescent="0.2">
      <c r="B119" s="1"/>
      <c r="C119" s="1"/>
      <c r="D119" s="1"/>
      <c r="E119" s="37"/>
      <c r="F119" s="37"/>
      <c r="G119" s="1"/>
      <c r="H119" s="1"/>
      <c r="I119" s="1"/>
      <c r="J119" s="60"/>
      <c r="K119" s="43"/>
      <c r="L119" s="43"/>
      <c r="M119" s="1"/>
      <c r="U119" s="20"/>
      <c r="V119" s="9"/>
      <c r="W119" s="9"/>
      <c r="X119" s="9"/>
      <c r="Y119" s="222"/>
      <c r="Z119" s="134"/>
      <c r="AA119" s="9"/>
      <c r="AB119" s="9"/>
      <c r="AC119" s="9"/>
      <c r="AD119" s="222"/>
      <c r="AE119" s="9"/>
      <c r="AF119" s="76"/>
      <c r="AG119" s="76"/>
      <c r="AH119" s="9"/>
      <c r="AI119" s="222"/>
      <c r="AJ119" s="9"/>
      <c r="AK119" s="9"/>
      <c r="AL119" s="9"/>
      <c r="AM119" s="9"/>
      <c r="AN119" s="222"/>
      <c r="AO119" s="9"/>
      <c r="AP119" s="9"/>
      <c r="AQ119" s="9"/>
      <c r="AR119" s="9"/>
      <c r="AS119" s="222"/>
      <c r="AT119" s="9"/>
      <c r="AU119" s="9"/>
    </row>
    <row r="120" spans="1:47" x14ac:dyDescent="0.2">
      <c r="B120" s="1"/>
      <c r="C120" s="1"/>
      <c r="D120" s="1"/>
      <c r="E120" s="37"/>
      <c r="F120" s="37"/>
      <c r="G120" s="1"/>
      <c r="H120" s="1"/>
      <c r="I120" s="1"/>
      <c r="J120" s="60"/>
      <c r="K120" s="37"/>
      <c r="L120" s="37"/>
      <c r="M120" s="1"/>
      <c r="U120" s="9"/>
      <c r="V120" s="9"/>
      <c r="W120" s="9"/>
      <c r="X120" s="9"/>
      <c r="Y120" s="222"/>
      <c r="Z120" s="134"/>
      <c r="AA120" s="9"/>
      <c r="AB120" s="9"/>
      <c r="AC120" s="9"/>
      <c r="AD120" s="222"/>
      <c r="AE120" s="9"/>
      <c r="AF120" s="76"/>
      <c r="AG120" s="76"/>
      <c r="AH120" s="9"/>
      <c r="AI120" s="222"/>
      <c r="AJ120" s="9"/>
      <c r="AK120" s="9"/>
      <c r="AL120" s="9"/>
      <c r="AM120" s="9"/>
      <c r="AN120" s="222"/>
      <c r="AO120" s="9"/>
      <c r="AP120" s="9"/>
      <c r="AQ120" s="9"/>
      <c r="AR120" s="9"/>
      <c r="AS120" s="222"/>
      <c r="AT120" s="9"/>
      <c r="AU120" s="9"/>
    </row>
    <row r="121" spans="1:47" x14ac:dyDescent="0.2">
      <c r="U121" s="9"/>
      <c r="V121" s="9"/>
      <c r="W121" s="9"/>
      <c r="X121" s="9"/>
      <c r="Y121" s="222"/>
      <c r="Z121" s="134"/>
      <c r="AA121" s="9"/>
      <c r="AB121" s="9"/>
      <c r="AC121" s="9"/>
      <c r="AD121" s="222"/>
      <c r="AE121" s="9"/>
      <c r="AF121" s="76"/>
      <c r="AG121" s="76"/>
      <c r="AH121" s="9"/>
      <c r="AI121" s="222"/>
      <c r="AJ121" s="9"/>
      <c r="AK121" s="9"/>
      <c r="AL121" s="9"/>
      <c r="AM121" s="9"/>
      <c r="AN121" s="222"/>
      <c r="AO121" s="9"/>
      <c r="AP121" s="9"/>
      <c r="AQ121" s="9"/>
      <c r="AR121" s="9"/>
      <c r="AS121" s="222"/>
      <c r="AT121" s="9"/>
      <c r="AU121" s="9"/>
    </row>
    <row r="122" spans="1:47" s="7" customFormat="1" ht="12" customHeight="1" x14ac:dyDescent="0.2">
      <c r="A122" s="32"/>
      <c r="E122" s="45"/>
      <c r="F122" s="45"/>
      <c r="J122" s="64"/>
      <c r="K122" s="45"/>
      <c r="L122" s="45"/>
      <c r="N122" s="45"/>
      <c r="O122" s="45"/>
      <c r="S122" s="9"/>
      <c r="T122" s="222"/>
      <c r="U122" s="9"/>
      <c r="V122" s="9"/>
      <c r="W122" s="9"/>
      <c r="X122" s="9"/>
      <c r="Y122" s="222"/>
      <c r="Z122" s="134"/>
      <c r="AA122" s="9"/>
      <c r="AB122" s="9"/>
      <c r="AC122" s="9"/>
      <c r="AD122" s="222"/>
      <c r="AE122" s="9"/>
      <c r="AF122" s="76"/>
      <c r="AG122" s="76"/>
      <c r="AH122" s="9"/>
      <c r="AI122" s="222"/>
      <c r="AJ122" s="9"/>
      <c r="AK122" s="9"/>
      <c r="AL122" s="9"/>
      <c r="AM122" s="9"/>
      <c r="AN122" s="222"/>
      <c r="AO122" s="9"/>
      <c r="AP122" s="9"/>
      <c r="AQ122" s="9"/>
      <c r="AR122" s="9"/>
      <c r="AS122" s="222"/>
      <c r="AT122" s="9"/>
      <c r="AU122" s="9"/>
    </row>
    <row r="123" spans="1:47" ht="34.5" x14ac:dyDescent="0.2">
      <c r="A123" s="31">
        <v>14</v>
      </c>
      <c r="B123" s="72" t="s">
        <v>203</v>
      </c>
      <c r="C123" s="72" t="s">
        <v>204</v>
      </c>
      <c r="D123" s="72" t="s">
        <v>205</v>
      </c>
      <c r="E123" s="72" t="s">
        <v>309</v>
      </c>
      <c r="F123" s="72" t="s">
        <v>310</v>
      </c>
      <c r="G123" s="1" t="s">
        <v>312</v>
      </c>
      <c r="H123" s="142">
        <v>0.4375</v>
      </c>
      <c r="I123" s="125" t="s">
        <v>313</v>
      </c>
      <c r="J123" s="59" t="s">
        <v>208</v>
      </c>
      <c r="K123" s="43" t="s">
        <v>311</v>
      </c>
      <c r="L123" s="72" t="s">
        <v>209</v>
      </c>
      <c r="M123" s="1" t="s">
        <v>42</v>
      </c>
      <c r="N123" s="203">
        <v>58.38</v>
      </c>
      <c r="O123" s="203">
        <v>1.62</v>
      </c>
      <c r="P123" s="1"/>
      <c r="Q123" s="21"/>
      <c r="R123" s="1"/>
      <c r="S123" s="1"/>
      <c r="T123" s="222"/>
      <c r="U123" s="9"/>
      <c r="V123" s="9"/>
      <c r="W123" s="9"/>
      <c r="X123" s="9"/>
      <c r="Y123" s="222"/>
      <c r="Z123" s="134"/>
      <c r="AA123" s="9"/>
      <c r="AB123" s="9"/>
      <c r="AC123" s="9"/>
      <c r="AD123" s="222"/>
      <c r="AE123" s="9"/>
      <c r="AF123" s="76"/>
      <c r="AG123" s="76"/>
      <c r="AH123" s="9"/>
      <c r="AI123" s="222"/>
      <c r="AJ123" s="9"/>
      <c r="AK123" s="9"/>
      <c r="AL123" s="9"/>
      <c r="AM123" s="9"/>
      <c r="AN123" s="222"/>
      <c r="AO123" s="9"/>
      <c r="AP123" s="9"/>
      <c r="AQ123" s="9"/>
      <c r="AR123" s="9"/>
      <c r="AS123" s="222"/>
      <c r="AT123" s="9"/>
      <c r="AU123" s="9"/>
    </row>
    <row r="124" spans="1:47" x14ac:dyDescent="0.2">
      <c r="B124" s="1"/>
      <c r="C124" s="1"/>
      <c r="D124" s="1"/>
      <c r="E124" s="72" t="s">
        <v>206</v>
      </c>
      <c r="F124" s="37"/>
      <c r="G124" s="1"/>
      <c r="H124" s="1"/>
      <c r="I124" s="1"/>
      <c r="J124" s="59"/>
      <c r="K124" s="43"/>
      <c r="L124" s="43"/>
      <c r="M124" s="1"/>
      <c r="N124" s="37"/>
      <c r="O124" s="37"/>
      <c r="P124" s="1"/>
      <c r="Q124" s="1"/>
      <c r="R124" s="1"/>
      <c r="S124" s="1"/>
      <c r="T124" s="222"/>
      <c r="U124" s="9"/>
      <c r="V124" s="9"/>
      <c r="W124" s="9"/>
      <c r="X124" s="9"/>
      <c r="Y124" s="222"/>
      <c r="Z124" s="134"/>
      <c r="AA124" s="9"/>
      <c r="AB124" s="9"/>
      <c r="AC124" s="9"/>
      <c r="AD124" s="222"/>
      <c r="AE124" s="9"/>
      <c r="AF124" s="76"/>
      <c r="AG124" s="76"/>
      <c r="AH124" s="9"/>
      <c r="AI124" s="222"/>
      <c r="AJ124" s="9"/>
      <c r="AK124" s="9"/>
      <c r="AL124" s="9"/>
      <c r="AM124" s="9"/>
      <c r="AN124" s="222"/>
      <c r="AO124" s="9"/>
      <c r="AP124" s="9"/>
      <c r="AQ124" s="9"/>
      <c r="AR124" s="9"/>
      <c r="AS124" s="222"/>
      <c r="AT124" s="9"/>
      <c r="AU124" s="9"/>
    </row>
    <row r="125" spans="1:47" s="9" customFormat="1" x14ac:dyDescent="0.2">
      <c r="A125" s="33"/>
      <c r="B125" s="1"/>
      <c r="C125" s="1"/>
      <c r="D125" s="1"/>
      <c r="E125" s="37"/>
      <c r="F125" s="37"/>
      <c r="G125" s="1"/>
      <c r="H125" s="1"/>
      <c r="I125" s="1"/>
      <c r="J125" s="59"/>
      <c r="K125" s="43"/>
      <c r="L125" s="43"/>
      <c r="M125" s="1"/>
      <c r="N125" s="50"/>
      <c r="O125" s="50"/>
      <c r="P125" s="5"/>
      <c r="Q125" s="5"/>
      <c r="R125" s="1"/>
      <c r="S125" s="1"/>
      <c r="T125" s="222"/>
      <c r="Y125" s="222"/>
      <c r="Z125" s="134"/>
      <c r="AD125" s="222"/>
      <c r="AF125" s="76"/>
      <c r="AG125" s="76"/>
      <c r="AI125" s="222"/>
      <c r="AN125" s="222"/>
      <c r="AS125" s="222"/>
    </row>
    <row r="126" spans="1:47" x14ac:dyDescent="0.2">
      <c r="B126" s="1"/>
      <c r="C126" s="1"/>
      <c r="D126" s="1"/>
      <c r="E126" s="37"/>
      <c r="F126" s="37"/>
      <c r="G126" s="1"/>
      <c r="H126" s="1"/>
      <c r="I126" s="1"/>
      <c r="J126" s="59"/>
      <c r="K126" s="43"/>
      <c r="L126" s="43"/>
      <c r="M126" s="1"/>
      <c r="N126" s="37"/>
      <c r="O126" s="37"/>
      <c r="P126" s="1"/>
      <c r="Q126" s="1"/>
      <c r="R126" s="1"/>
      <c r="S126" s="1"/>
      <c r="T126" s="222"/>
      <c r="U126" s="9"/>
      <c r="V126" s="9"/>
      <c r="W126" s="9"/>
      <c r="X126" s="9"/>
      <c r="Y126" s="222"/>
      <c r="Z126" s="134"/>
      <c r="AA126" s="9"/>
      <c r="AB126" s="9"/>
      <c r="AC126" s="9"/>
      <c r="AD126" s="222"/>
      <c r="AE126" s="9"/>
      <c r="AF126" s="76"/>
      <c r="AG126" s="76"/>
      <c r="AH126" s="9"/>
      <c r="AI126" s="222"/>
      <c r="AJ126" s="9"/>
      <c r="AK126" s="9"/>
      <c r="AL126" s="9"/>
      <c r="AM126" s="9"/>
      <c r="AN126" s="222"/>
      <c r="AO126" s="9"/>
      <c r="AP126" s="9"/>
      <c r="AQ126" s="9"/>
      <c r="AR126" s="9"/>
      <c r="AS126" s="222"/>
      <c r="AT126" s="9"/>
      <c r="AU126" s="9"/>
    </row>
    <row r="127" spans="1:47" x14ac:dyDescent="0.2">
      <c r="B127" s="1"/>
      <c r="C127" s="1"/>
      <c r="D127" s="1"/>
      <c r="E127" s="37"/>
      <c r="F127" s="37"/>
      <c r="G127" s="1"/>
      <c r="H127" s="1"/>
      <c r="I127" s="1"/>
      <c r="J127" s="59"/>
      <c r="K127" s="43"/>
      <c r="L127" s="43"/>
      <c r="M127" s="1"/>
      <c r="N127" s="37"/>
      <c r="O127" s="37"/>
      <c r="P127" s="1"/>
      <c r="Q127" s="1"/>
      <c r="R127" s="1"/>
      <c r="S127" s="1"/>
      <c r="T127" s="222"/>
      <c r="U127" s="9"/>
      <c r="V127" s="9"/>
      <c r="W127" s="9"/>
      <c r="X127" s="9"/>
      <c r="Y127" s="222"/>
      <c r="Z127" s="134"/>
      <c r="AA127" s="9"/>
      <c r="AB127" s="9"/>
      <c r="AC127" s="9"/>
      <c r="AD127" s="222"/>
      <c r="AE127" s="9"/>
      <c r="AF127" s="76"/>
      <c r="AG127" s="76"/>
      <c r="AH127" s="9"/>
      <c r="AI127" s="222"/>
      <c r="AJ127" s="9"/>
      <c r="AK127" s="9"/>
      <c r="AL127" s="9"/>
      <c r="AM127" s="9"/>
      <c r="AN127" s="222"/>
      <c r="AO127" s="9"/>
      <c r="AP127" s="9"/>
      <c r="AQ127" s="9"/>
      <c r="AR127" s="9"/>
      <c r="AS127" s="222"/>
      <c r="AT127" s="9"/>
      <c r="AU127" s="9"/>
    </row>
    <row r="128" spans="1:47" x14ac:dyDescent="0.2">
      <c r="B128" s="1"/>
      <c r="C128" s="1"/>
      <c r="D128" s="1"/>
      <c r="E128" s="37"/>
      <c r="F128" s="37"/>
      <c r="G128" s="1"/>
      <c r="H128" s="1"/>
      <c r="I128" s="1"/>
      <c r="J128" s="59"/>
      <c r="M128" s="1"/>
      <c r="N128" s="37"/>
      <c r="O128" s="37"/>
      <c r="P128" s="1"/>
      <c r="Q128" s="1"/>
      <c r="R128" s="1"/>
      <c r="S128" s="1"/>
      <c r="T128" s="222"/>
      <c r="U128" s="9"/>
      <c r="V128" s="9"/>
      <c r="W128" s="9"/>
      <c r="X128" s="9"/>
      <c r="Y128" s="222"/>
      <c r="Z128" s="134"/>
      <c r="AA128" s="9"/>
      <c r="AB128" s="9"/>
      <c r="AC128" s="9"/>
      <c r="AD128" s="222"/>
      <c r="AE128" s="9"/>
      <c r="AF128" s="76"/>
      <c r="AG128" s="76"/>
      <c r="AH128" s="9"/>
      <c r="AI128" s="222"/>
      <c r="AJ128" s="9"/>
      <c r="AK128" s="9"/>
      <c r="AL128" s="9"/>
      <c r="AM128" s="9"/>
      <c r="AN128" s="222"/>
      <c r="AO128" s="9"/>
      <c r="AP128" s="9"/>
      <c r="AQ128" s="9"/>
      <c r="AR128" s="9"/>
      <c r="AS128" s="222"/>
      <c r="AT128" s="9"/>
      <c r="AU128" s="9"/>
    </row>
    <row r="129" spans="1:47" x14ac:dyDescent="0.2">
      <c r="D129" s="1"/>
      <c r="E129" s="37"/>
      <c r="F129" s="37"/>
      <c r="G129" s="1"/>
      <c r="H129" s="1"/>
      <c r="I129" s="1"/>
      <c r="J129" s="59"/>
      <c r="M129" s="1"/>
      <c r="N129" s="37"/>
      <c r="O129" s="37"/>
      <c r="P129" s="1"/>
      <c r="Q129" s="1"/>
      <c r="R129" s="1"/>
      <c r="S129" s="1"/>
      <c r="T129" s="222"/>
      <c r="U129" s="9"/>
      <c r="V129" s="9"/>
      <c r="W129" s="9"/>
      <c r="X129" s="9"/>
      <c r="Y129" s="222"/>
      <c r="Z129" s="134"/>
      <c r="AA129" s="9"/>
      <c r="AB129" s="9"/>
      <c r="AC129" s="9"/>
      <c r="AD129" s="222"/>
      <c r="AE129" s="9"/>
      <c r="AF129" s="76"/>
      <c r="AG129" s="76"/>
      <c r="AH129" s="9"/>
      <c r="AI129" s="222"/>
      <c r="AJ129" s="9"/>
      <c r="AK129" s="9"/>
      <c r="AL129" s="9"/>
      <c r="AM129" s="9"/>
      <c r="AN129" s="222"/>
      <c r="AO129" s="9"/>
      <c r="AP129" s="9"/>
      <c r="AQ129" s="9"/>
      <c r="AR129" s="9"/>
      <c r="AS129" s="222"/>
      <c r="AT129" s="9"/>
      <c r="AU129" s="9"/>
    </row>
    <row r="130" spans="1:47" x14ac:dyDescent="0.2">
      <c r="A130" s="38"/>
      <c r="B130" s="7"/>
      <c r="C130" s="7"/>
      <c r="D130" s="7"/>
      <c r="E130" s="45"/>
      <c r="F130" s="45"/>
      <c r="G130" s="7"/>
      <c r="H130" s="7"/>
      <c r="I130" s="7"/>
      <c r="J130" s="67"/>
      <c r="K130" s="45"/>
      <c r="L130" s="45"/>
      <c r="M130" s="7"/>
      <c r="N130" s="45"/>
      <c r="O130" s="45"/>
      <c r="P130" s="7"/>
      <c r="Q130" s="7"/>
      <c r="R130" s="7"/>
      <c r="S130" s="9"/>
      <c r="T130" s="222"/>
      <c r="U130" s="9"/>
      <c r="V130" s="9"/>
      <c r="W130" s="9"/>
      <c r="X130" s="9"/>
      <c r="Y130" s="222"/>
      <c r="Z130" s="134"/>
      <c r="AA130" s="9"/>
      <c r="AB130" s="9"/>
      <c r="AC130" s="9"/>
      <c r="AD130" s="222"/>
      <c r="AE130" s="9"/>
      <c r="AF130" s="76"/>
      <c r="AG130" s="76"/>
      <c r="AH130" s="9"/>
      <c r="AI130" s="222"/>
      <c r="AJ130" s="9"/>
      <c r="AK130" s="9"/>
      <c r="AL130" s="9"/>
      <c r="AM130" s="9"/>
      <c r="AN130" s="222"/>
      <c r="AO130" s="9"/>
      <c r="AP130" s="9"/>
      <c r="AQ130" s="9"/>
      <c r="AR130" s="9"/>
      <c r="AS130" s="222"/>
      <c r="AT130" s="9"/>
      <c r="AU130" s="9"/>
    </row>
    <row r="131" spans="1:47" x14ac:dyDescent="0.2">
      <c r="A131" s="31">
        <v>15</v>
      </c>
      <c r="B131" s="72" t="s">
        <v>210</v>
      </c>
      <c r="C131" s="72" t="s">
        <v>211</v>
      </c>
      <c r="D131" s="72" t="s">
        <v>212</v>
      </c>
      <c r="E131" s="72" t="s">
        <v>213</v>
      </c>
      <c r="F131" s="72" t="s">
        <v>184</v>
      </c>
      <c r="G131" s="72" t="s">
        <v>216</v>
      </c>
      <c r="H131" s="142">
        <v>0.58333333333333337</v>
      </c>
      <c r="I131" s="72" t="s">
        <v>217</v>
      </c>
      <c r="J131" s="59" t="s">
        <v>208</v>
      </c>
      <c r="K131" s="37" t="s">
        <v>215</v>
      </c>
      <c r="L131" s="72" t="s">
        <v>268</v>
      </c>
      <c r="M131" s="1" t="s">
        <v>113</v>
      </c>
      <c r="N131" s="203">
        <v>58.38</v>
      </c>
      <c r="O131" s="203">
        <v>1.62</v>
      </c>
      <c r="P131" s="1"/>
      <c r="Q131" s="1"/>
      <c r="T131" s="222"/>
      <c r="U131" s="9"/>
      <c r="V131" s="9"/>
      <c r="W131" s="9"/>
      <c r="X131" s="9"/>
      <c r="Y131" s="222"/>
      <c r="Z131" s="134"/>
      <c r="AA131" s="9"/>
      <c r="AB131" s="9"/>
      <c r="AC131" s="9"/>
      <c r="AD131" s="222"/>
      <c r="AE131" s="9"/>
      <c r="AF131" s="76"/>
      <c r="AG131" s="76"/>
      <c r="AH131" s="9"/>
      <c r="AI131" s="222"/>
      <c r="AJ131" s="9"/>
      <c r="AK131" s="9"/>
      <c r="AL131" s="9"/>
      <c r="AM131" s="9"/>
      <c r="AN131" s="222"/>
      <c r="AO131" s="9"/>
      <c r="AP131" s="9"/>
      <c r="AQ131" s="9"/>
      <c r="AR131" s="9"/>
      <c r="AS131" s="222"/>
      <c r="AT131" s="9"/>
      <c r="AU131" s="9"/>
    </row>
    <row r="132" spans="1:47" x14ac:dyDescent="0.2">
      <c r="B132" s="1"/>
      <c r="C132" s="1"/>
      <c r="D132" s="1"/>
      <c r="E132" s="72" t="s">
        <v>214</v>
      </c>
      <c r="F132" s="37"/>
      <c r="G132" s="1"/>
      <c r="H132" s="1"/>
      <c r="I132" s="1"/>
      <c r="J132" s="60"/>
      <c r="K132" s="37"/>
      <c r="L132" s="37"/>
      <c r="M132" s="1"/>
      <c r="N132" s="37"/>
      <c r="O132" s="37"/>
      <c r="P132" s="1"/>
      <c r="Q132" s="1"/>
      <c r="T132" s="222"/>
      <c r="U132" s="9"/>
      <c r="V132" s="9"/>
      <c r="W132" s="9"/>
      <c r="X132" s="9"/>
      <c r="Y132" s="222"/>
      <c r="Z132" s="134"/>
      <c r="AA132" s="9"/>
      <c r="AB132" s="9"/>
      <c r="AC132" s="9"/>
      <c r="AD132" s="222"/>
      <c r="AE132" s="9"/>
      <c r="AF132" s="76"/>
      <c r="AG132" s="76"/>
      <c r="AH132" s="9"/>
      <c r="AI132" s="222"/>
      <c r="AJ132" s="9"/>
      <c r="AK132" s="9"/>
      <c r="AL132" s="9"/>
      <c r="AM132" s="9"/>
      <c r="AN132" s="222"/>
      <c r="AO132" s="9"/>
      <c r="AP132" s="9"/>
      <c r="AQ132" s="9"/>
      <c r="AR132" s="9"/>
      <c r="AS132" s="222"/>
      <c r="AT132" s="9"/>
      <c r="AU132" s="9"/>
    </row>
    <row r="133" spans="1:47" x14ac:dyDescent="0.2">
      <c r="B133" s="3"/>
      <c r="C133" s="3"/>
      <c r="D133" s="3"/>
      <c r="E133" s="37"/>
      <c r="F133" s="37"/>
      <c r="G133" s="1"/>
      <c r="H133" s="1"/>
      <c r="I133" s="1"/>
      <c r="J133" s="60"/>
      <c r="K133" s="37"/>
      <c r="L133" s="37"/>
      <c r="M133" s="1"/>
      <c r="N133" s="50"/>
      <c r="O133" s="50"/>
      <c r="P133" s="5"/>
      <c r="Q133" s="5"/>
    </row>
    <row r="134" spans="1:47" x14ac:dyDescent="0.2">
      <c r="B134" s="3"/>
      <c r="C134" s="3"/>
      <c r="D134" s="3"/>
      <c r="E134" s="37"/>
      <c r="F134" s="37"/>
      <c r="G134" s="1"/>
      <c r="H134" s="1"/>
      <c r="I134" s="1"/>
      <c r="J134" s="60"/>
      <c r="K134" s="37"/>
      <c r="L134" s="37"/>
      <c r="N134" s="37"/>
      <c r="O134" s="37"/>
      <c r="P134" s="1"/>
      <c r="Q134" s="1"/>
      <c r="R134" s="1"/>
      <c r="S134" s="1"/>
      <c r="T134" s="222"/>
      <c r="U134" s="9"/>
      <c r="V134" s="9"/>
      <c r="W134" s="9"/>
      <c r="X134" s="9"/>
      <c r="Y134" s="222"/>
      <c r="Z134" s="134"/>
      <c r="AA134" s="9"/>
      <c r="AB134" s="9"/>
      <c r="AC134" s="9"/>
      <c r="AD134" s="222"/>
      <c r="AE134" s="9"/>
      <c r="AF134" s="76"/>
      <c r="AG134" s="76"/>
      <c r="AH134" s="9"/>
      <c r="AI134" s="222"/>
      <c r="AJ134" s="9"/>
      <c r="AK134" s="9"/>
      <c r="AL134" s="9"/>
      <c r="AM134" s="9"/>
      <c r="AN134" s="222"/>
      <c r="AO134" s="9"/>
      <c r="AP134" s="9"/>
      <c r="AQ134" s="9"/>
      <c r="AR134" s="9"/>
      <c r="AS134" s="222"/>
      <c r="AT134" s="9"/>
      <c r="AU134" s="9"/>
    </row>
    <row r="135" spans="1:47" x14ac:dyDescent="0.2">
      <c r="B135" s="3"/>
      <c r="C135" s="3"/>
      <c r="D135" s="3"/>
      <c r="E135" s="37"/>
      <c r="F135" s="37"/>
      <c r="G135" s="1"/>
      <c r="H135" s="1"/>
      <c r="I135" s="1"/>
      <c r="J135" s="60"/>
      <c r="K135" s="37"/>
      <c r="L135" s="37"/>
      <c r="N135" s="37"/>
      <c r="O135" s="37"/>
      <c r="P135" s="1"/>
      <c r="Q135" s="1"/>
      <c r="R135" s="1"/>
      <c r="S135" s="1"/>
      <c r="T135" s="222"/>
      <c r="U135" s="9"/>
      <c r="V135" s="9"/>
      <c r="W135" s="9"/>
      <c r="X135" s="9"/>
      <c r="Y135" s="222"/>
      <c r="Z135" s="134"/>
      <c r="AA135" s="9"/>
      <c r="AB135" s="9"/>
      <c r="AC135" s="9"/>
      <c r="AD135" s="222"/>
      <c r="AE135" s="9"/>
      <c r="AF135" s="76"/>
      <c r="AG135" s="76"/>
      <c r="AH135" s="9"/>
      <c r="AI135" s="222"/>
      <c r="AJ135" s="9"/>
      <c r="AK135" s="9"/>
      <c r="AL135" s="9"/>
      <c r="AM135" s="9"/>
      <c r="AN135" s="222"/>
      <c r="AO135" s="9"/>
      <c r="AP135" s="9"/>
      <c r="AQ135" s="9"/>
      <c r="AR135" s="9"/>
      <c r="AS135" s="222"/>
      <c r="AT135" s="9"/>
      <c r="AU135" s="9"/>
    </row>
    <row r="136" spans="1:47" x14ac:dyDescent="0.2">
      <c r="B136" s="3"/>
      <c r="C136" s="3"/>
      <c r="D136" s="3"/>
      <c r="E136" s="37"/>
      <c r="F136" s="37"/>
      <c r="G136" s="1"/>
      <c r="H136" s="1"/>
      <c r="I136" s="1"/>
      <c r="J136" s="60"/>
      <c r="K136" s="37"/>
      <c r="L136" s="37"/>
      <c r="N136" s="37"/>
      <c r="O136" s="37"/>
      <c r="P136" s="1"/>
      <c r="Q136" s="1"/>
      <c r="R136" s="1"/>
      <c r="S136" s="1"/>
      <c r="T136" s="222"/>
      <c r="U136" s="9"/>
      <c r="V136" s="9"/>
      <c r="W136" s="9"/>
      <c r="X136" s="9"/>
      <c r="Y136" s="222"/>
      <c r="Z136" s="134"/>
      <c r="AA136" s="9"/>
      <c r="AB136" s="9"/>
      <c r="AC136" s="9"/>
      <c r="AD136" s="222"/>
      <c r="AE136" s="9"/>
      <c r="AF136" s="76"/>
      <c r="AG136" s="76"/>
      <c r="AH136" s="9"/>
      <c r="AI136" s="222"/>
      <c r="AJ136" s="9"/>
      <c r="AK136" s="9"/>
      <c r="AL136" s="9"/>
      <c r="AM136" s="9"/>
      <c r="AN136" s="222"/>
      <c r="AO136" s="9"/>
      <c r="AP136" s="9"/>
      <c r="AQ136" s="9"/>
      <c r="AR136" s="9"/>
      <c r="AS136" s="222"/>
      <c r="AT136" s="9"/>
      <c r="AU136" s="9"/>
    </row>
    <row r="137" spans="1:47" x14ac:dyDescent="0.2">
      <c r="B137" s="1"/>
      <c r="C137" s="1"/>
      <c r="D137" s="1"/>
      <c r="E137" s="37"/>
      <c r="F137" s="37"/>
      <c r="G137" s="1"/>
      <c r="H137" s="1"/>
      <c r="I137" s="1"/>
      <c r="J137" s="60"/>
      <c r="K137" s="37"/>
      <c r="L137" s="37"/>
      <c r="M137" s="1"/>
      <c r="N137" s="37"/>
      <c r="O137" s="37"/>
      <c r="P137" s="1"/>
      <c r="Q137" s="1"/>
      <c r="R137" s="1"/>
      <c r="S137" s="1"/>
      <c r="T137" s="222"/>
      <c r="U137" s="9"/>
      <c r="V137" s="9"/>
      <c r="W137" s="9"/>
      <c r="X137" s="9"/>
      <c r="Y137" s="222"/>
      <c r="Z137" s="134"/>
      <c r="AA137" s="9"/>
      <c r="AB137" s="9"/>
      <c r="AC137" s="9"/>
      <c r="AD137" s="222"/>
      <c r="AE137" s="9"/>
      <c r="AF137" s="76"/>
      <c r="AG137" s="76"/>
      <c r="AH137" s="9"/>
      <c r="AI137" s="222"/>
      <c r="AJ137" s="9"/>
      <c r="AK137" s="9"/>
      <c r="AL137" s="9"/>
      <c r="AM137" s="9"/>
      <c r="AN137" s="222"/>
      <c r="AO137" s="9"/>
      <c r="AP137" s="9"/>
      <c r="AQ137" s="9"/>
      <c r="AR137" s="9"/>
      <c r="AS137" s="222"/>
      <c r="AT137" s="9"/>
      <c r="AU137" s="9"/>
    </row>
    <row r="138" spans="1:47" x14ac:dyDescent="0.2">
      <c r="K138" s="37"/>
      <c r="L138" s="37"/>
    </row>
    <row r="139" spans="1:47" x14ac:dyDescent="0.2">
      <c r="K139" s="37"/>
      <c r="L139" s="37"/>
      <c r="R139" s="1"/>
      <c r="S139" s="1"/>
      <c r="T139" s="222"/>
      <c r="U139" s="9"/>
      <c r="V139" s="9"/>
      <c r="W139" s="9"/>
      <c r="X139" s="9"/>
      <c r="Y139" s="222"/>
      <c r="Z139" s="134"/>
      <c r="AA139" s="9"/>
      <c r="AB139" s="9"/>
      <c r="AC139" s="9"/>
      <c r="AD139" s="222"/>
      <c r="AE139" s="9"/>
      <c r="AF139" s="76"/>
      <c r="AG139" s="76"/>
      <c r="AH139" s="9"/>
      <c r="AI139" s="222"/>
      <c r="AJ139" s="9"/>
      <c r="AK139" s="9"/>
      <c r="AL139" s="9"/>
      <c r="AM139" s="9"/>
      <c r="AN139" s="222"/>
      <c r="AO139" s="9"/>
      <c r="AP139" s="9"/>
      <c r="AQ139" s="9"/>
      <c r="AR139" s="9"/>
      <c r="AS139" s="222"/>
      <c r="AT139" s="9"/>
      <c r="AU139" s="9"/>
    </row>
    <row r="140" spans="1:47" x14ac:dyDescent="0.2">
      <c r="K140" s="37"/>
      <c r="L140" s="37"/>
      <c r="R140" s="1"/>
      <c r="S140" s="1"/>
      <c r="T140" s="222"/>
      <c r="U140" s="9"/>
      <c r="V140" s="9"/>
      <c r="W140" s="9"/>
      <c r="X140" s="9"/>
      <c r="Y140" s="222"/>
      <c r="Z140" s="134"/>
      <c r="AA140" s="9"/>
      <c r="AB140" s="9"/>
      <c r="AC140" s="9"/>
      <c r="AD140" s="222"/>
      <c r="AE140" s="9"/>
      <c r="AF140" s="76"/>
      <c r="AG140" s="76"/>
      <c r="AH140" s="9"/>
      <c r="AI140" s="222"/>
      <c r="AJ140" s="9"/>
      <c r="AK140" s="9"/>
      <c r="AL140" s="9"/>
      <c r="AM140" s="9"/>
      <c r="AN140" s="222"/>
      <c r="AO140" s="9"/>
      <c r="AP140" s="9"/>
      <c r="AQ140" s="9"/>
      <c r="AR140" s="9"/>
      <c r="AS140" s="222"/>
      <c r="AT140" s="9"/>
      <c r="AU140" s="9"/>
    </row>
    <row r="141" spans="1:47" x14ac:dyDescent="0.2">
      <c r="A141" s="38"/>
      <c r="B141" s="7"/>
      <c r="C141" s="7"/>
      <c r="D141" s="7"/>
      <c r="E141" s="45"/>
      <c r="F141" s="45"/>
      <c r="G141" s="7"/>
      <c r="H141" s="7"/>
      <c r="I141" s="7"/>
      <c r="J141" s="64"/>
      <c r="K141" s="45"/>
      <c r="L141" s="45"/>
      <c r="M141" s="7"/>
      <c r="N141" s="45"/>
      <c r="O141" s="45"/>
      <c r="P141" s="7"/>
      <c r="Q141" s="7"/>
      <c r="R141" s="1"/>
      <c r="S141" s="1"/>
      <c r="T141" s="222"/>
      <c r="U141" s="9"/>
      <c r="V141" s="9"/>
      <c r="W141" s="9"/>
      <c r="X141" s="9"/>
      <c r="Y141" s="222"/>
      <c r="Z141" s="134"/>
      <c r="AA141" s="9"/>
      <c r="AB141" s="9"/>
      <c r="AC141" s="9"/>
      <c r="AD141" s="222"/>
      <c r="AE141" s="9"/>
      <c r="AF141" s="76"/>
      <c r="AG141" s="76"/>
      <c r="AH141" s="9"/>
      <c r="AI141" s="222"/>
      <c r="AJ141" s="9"/>
      <c r="AK141" s="9"/>
      <c r="AL141" s="9"/>
      <c r="AM141" s="9"/>
      <c r="AN141" s="222"/>
      <c r="AO141" s="9"/>
      <c r="AP141" s="9"/>
      <c r="AQ141" s="9"/>
      <c r="AR141" s="9"/>
      <c r="AS141" s="222"/>
      <c r="AT141" s="9"/>
      <c r="AU141" s="9"/>
    </row>
    <row r="142" spans="1:47" ht="34.5" x14ac:dyDescent="0.2">
      <c r="A142" s="31">
        <v>16</v>
      </c>
      <c r="B142" s="72" t="s">
        <v>219</v>
      </c>
      <c r="C142" s="72" t="s">
        <v>220</v>
      </c>
      <c r="D142" s="72" t="s">
        <v>221</v>
      </c>
      <c r="E142" s="125" t="s">
        <v>229</v>
      </c>
      <c r="F142" s="72" t="s">
        <v>184</v>
      </c>
      <c r="G142" s="72" t="s">
        <v>223</v>
      </c>
      <c r="H142" s="142">
        <v>0.625</v>
      </c>
      <c r="I142" s="72" t="s">
        <v>224</v>
      </c>
      <c r="J142" s="59" t="s">
        <v>81</v>
      </c>
      <c r="K142" s="72" t="s">
        <v>225</v>
      </c>
      <c r="L142" s="72" t="s">
        <v>227</v>
      </c>
      <c r="M142" s="1" t="s">
        <v>228</v>
      </c>
      <c r="N142" s="203">
        <v>60</v>
      </c>
      <c r="O142" s="37"/>
      <c r="P142" s="1"/>
      <c r="Q142" s="21"/>
      <c r="S142" s="9"/>
      <c r="T142" s="222"/>
      <c r="U142" s="9"/>
      <c r="V142" s="9"/>
      <c r="W142" s="9"/>
      <c r="X142" s="9"/>
      <c r="Y142" s="222"/>
      <c r="Z142" s="134"/>
      <c r="AA142" s="9"/>
      <c r="AB142" s="9"/>
      <c r="AC142" s="9"/>
      <c r="AD142" s="222"/>
      <c r="AE142" s="9"/>
      <c r="AF142" s="76"/>
      <c r="AG142" s="76"/>
      <c r="AH142" s="9"/>
      <c r="AI142" s="222"/>
      <c r="AJ142" s="9"/>
      <c r="AK142" s="9"/>
      <c r="AL142" s="9"/>
      <c r="AM142" s="9"/>
      <c r="AN142" s="222"/>
      <c r="AO142" s="9"/>
      <c r="AP142" s="9"/>
      <c r="AQ142" s="9"/>
      <c r="AR142" s="9"/>
      <c r="AS142" s="222"/>
      <c r="AT142" s="9"/>
      <c r="AU142" s="9"/>
    </row>
    <row r="143" spans="1:47" x14ac:dyDescent="0.2">
      <c r="B143" s="1"/>
      <c r="C143" s="1"/>
      <c r="D143" s="1"/>
      <c r="E143" s="72" t="s">
        <v>222</v>
      </c>
      <c r="F143" s="37"/>
      <c r="G143" s="1"/>
      <c r="H143" s="1"/>
      <c r="I143" s="1"/>
      <c r="J143" s="60"/>
      <c r="K143" s="72" t="s">
        <v>226</v>
      </c>
      <c r="L143" s="37"/>
      <c r="M143" s="1"/>
      <c r="N143" s="37"/>
      <c r="O143" s="37"/>
      <c r="P143" s="1"/>
      <c r="Q143" s="1"/>
      <c r="S143" s="9"/>
      <c r="T143" s="222"/>
      <c r="U143" s="9"/>
      <c r="V143" s="9"/>
      <c r="W143" s="9"/>
      <c r="X143" s="9"/>
      <c r="Y143" s="222"/>
      <c r="Z143" s="134"/>
      <c r="AA143" s="9"/>
      <c r="AB143" s="9"/>
      <c r="AC143" s="9"/>
      <c r="AD143" s="222"/>
      <c r="AE143" s="9"/>
      <c r="AF143" s="76"/>
      <c r="AG143" s="76"/>
      <c r="AH143" s="9"/>
      <c r="AI143" s="222"/>
      <c r="AJ143" s="9"/>
      <c r="AK143" s="9"/>
      <c r="AL143" s="9"/>
      <c r="AM143" s="9"/>
      <c r="AN143" s="222"/>
      <c r="AO143" s="9"/>
      <c r="AP143" s="9"/>
      <c r="AQ143" s="9"/>
      <c r="AR143" s="9"/>
      <c r="AS143" s="222"/>
      <c r="AT143" s="9"/>
      <c r="AU143" s="9"/>
    </row>
    <row r="144" spans="1:47" x14ac:dyDescent="0.2">
      <c r="B144" s="1"/>
      <c r="C144" s="1"/>
      <c r="D144" s="1"/>
      <c r="E144" s="37"/>
      <c r="F144" s="37"/>
      <c r="G144" s="1"/>
      <c r="H144" s="1"/>
      <c r="I144" s="1"/>
      <c r="J144" s="60"/>
      <c r="K144" s="37"/>
      <c r="L144" s="37"/>
      <c r="M144" s="1"/>
      <c r="N144" s="50"/>
      <c r="O144" s="50"/>
      <c r="P144" s="5"/>
      <c r="Q144" s="5"/>
      <c r="S144" s="9"/>
      <c r="T144" s="222"/>
      <c r="U144" s="9"/>
      <c r="V144" s="9"/>
      <c r="W144" s="9"/>
      <c r="X144" s="9"/>
      <c r="Y144" s="222"/>
      <c r="Z144" s="134"/>
      <c r="AA144" s="9"/>
      <c r="AB144" s="9"/>
      <c r="AC144" s="9"/>
      <c r="AD144" s="222"/>
      <c r="AE144" s="9"/>
      <c r="AF144" s="76"/>
      <c r="AG144" s="76"/>
      <c r="AH144" s="9"/>
      <c r="AI144" s="222"/>
      <c r="AJ144" s="9"/>
      <c r="AK144" s="9"/>
      <c r="AL144" s="9"/>
      <c r="AM144" s="9"/>
      <c r="AN144" s="222"/>
      <c r="AO144" s="9"/>
      <c r="AP144" s="9"/>
      <c r="AQ144" s="9"/>
      <c r="AR144" s="9"/>
      <c r="AS144" s="222"/>
      <c r="AT144" s="9"/>
      <c r="AU144" s="9"/>
    </row>
    <row r="145" spans="1:47" x14ac:dyDescent="0.2">
      <c r="B145" s="1"/>
      <c r="C145" s="1"/>
      <c r="D145" s="1"/>
      <c r="E145" s="37"/>
      <c r="F145" s="37"/>
      <c r="G145" s="1"/>
      <c r="H145" s="1"/>
      <c r="I145" s="1"/>
      <c r="J145" s="60"/>
      <c r="K145" s="37"/>
      <c r="L145" s="37"/>
      <c r="M145" s="1"/>
      <c r="N145" s="37"/>
      <c r="O145" s="37"/>
      <c r="P145" s="1"/>
      <c r="Q145" s="1"/>
      <c r="S145" s="9"/>
      <c r="T145" s="222"/>
      <c r="U145" s="9"/>
      <c r="V145" s="9"/>
      <c r="W145" s="9"/>
      <c r="X145" s="9"/>
      <c r="Y145" s="222"/>
      <c r="Z145" s="134"/>
      <c r="AA145" s="9"/>
      <c r="AB145" s="9"/>
      <c r="AC145" s="9"/>
      <c r="AD145" s="222"/>
      <c r="AE145" s="9"/>
      <c r="AF145" s="76"/>
      <c r="AG145" s="76"/>
      <c r="AH145" s="9"/>
      <c r="AI145" s="222"/>
      <c r="AJ145" s="9"/>
      <c r="AK145" s="9"/>
      <c r="AL145" s="9"/>
      <c r="AM145" s="9"/>
      <c r="AN145" s="222"/>
      <c r="AO145" s="9"/>
      <c r="AP145" s="9"/>
      <c r="AQ145" s="9"/>
      <c r="AR145" s="9"/>
      <c r="AS145" s="222"/>
      <c r="AT145" s="9"/>
      <c r="AU145" s="9"/>
    </row>
    <row r="146" spans="1:47" x14ac:dyDescent="0.2">
      <c r="B146" s="1"/>
      <c r="C146" s="1"/>
      <c r="D146" s="1"/>
      <c r="E146" s="37"/>
      <c r="F146" s="37"/>
      <c r="G146" s="1"/>
      <c r="H146" s="1"/>
      <c r="I146" s="1"/>
      <c r="J146" s="60"/>
      <c r="K146" s="37"/>
      <c r="L146" s="37"/>
      <c r="M146" s="1"/>
      <c r="N146" s="37"/>
      <c r="O146" s="37"/>
      <c r="P146" s="1"/>
      <c r="Q146" s="1"/>
      <c r="S146" s="9"/>
      <c r="T146" s="222"/>
      <c r="U146" s="9"/>
      <c r="V146" s="9"/>
      <c r="W146" s="9"/>
      <c r="X146" s="9"/>
      <c r="Y146" s="222"/>
      <c r="Z146" s="134"/>
      <c r="AA146" s="9"/>
      <c r="AB146" s="9"/>
      <c r="AC146" s="9"/>
      <c r="AD146" s="222"/>
      <c r="AE146" s="9"/>
      <c r="AF146" s="76"/>
      <c r="AG146" s="76"/>
      <c r="AH146" s="9"/>
      <c r="AI146" s="222"/>
      <c r="AJ146" s="9"/>
      <c r="AK146" s="9"/>
      <c r="AL146" s="9"/>
      <c r="AM146" s="9"/>
      <c r="AN146" s="222"/>
      <c r="AO146" s="9"/>
      <c r="AP146" s="9"/>
      <c r="AQ146" s="9"/>
      <c r="AR146" s="9"/>
      <c r="AS146" s="222"/>
      <c r="AT146" s="9"/>
      <c r="AU146" s="9"/>
    </row>
    <row r="147" spans="1:47" x14ac:dyDescent="0.2">
      <c r="B147" s="1"/>
      <c r="C147" s="1"/>
      <c r="D147" s="1"/>
      <c r="E147" s="37"/>
      <c r="F147" s="37"/>
      <c r="G147" s="1"/>
      <c r="H147" s="1"/>
      <c r="I147" s="1"/>
      <c r="J147" s="60"/>
      <c r="K147" s="37"/>
      <c r="L147" s="37"/>
      <c r="M147" s="1"/>
      <c r="N147" s="37"/>
      <c r="O147" s="37"/>
      <c r="P147" s="1"/>
      <c r="Q147" s="1"/>
      <c r="S147" s="9"/>
      <c r="T147" s="222"/>
      <c r="U147" s="9"/>
      <c r="V147" s="9"/>
      <c r="W147" s="9"/>
      <c r="X147" s="9"/>
      <c r="Y147" s="222"/>
      <c r="Z147" s="134"/>
      <c r="AA147" s="9"/>
      <c r="AB147" s="9"/>
      <c r="AC147" s="9"/>
      <c r="AD147" s="222"/>
      <c r="AE147" s="9"/>
      <c r="AF147" s="76"/>
      <c r="AG147" s="76"/>
      <c r="AH147" s="9"/>
      <c r="AI147" s="222"/>
      <c r="AJ147" s="9"/>
      <c r="AK147" s="9"/>
      <c r="AL147" s="9"/>
      <c r="AM147" s="9"/>
      <c r="AN147" s="222"/>
      <c r="AO147" s="9"/>
      <c r="AP147" s="9"/>
      <c r="AQ147" s="9"/>
      <c r="AR147" s="9"/>
      <c r="AS147" s="222"/>
      <c r="AT147" s="9"/>
      <c r="AU147" s="9"/>
    </row>
    <row r="148" spans="1:47" x14ac:dyDescent="0.2">
      <c r="K148" s="37"/>
      <c r="L148" s="37"/>
      <c r="S148" s="9"/>
      <c r="T148" s="222"/>
      <c r="U148" s="9"/>
      <c r="V148" s="9"/>
      <c r="W148" s="9"/>
      <c r="X148" s="9"/>
      <c r="Y148" s="222"/>
      <c r="Z148" s="134"/>
      <c r="AA148" s="9"/>
      <c r="AB148" s="9"/>
      <c r="AC148" s="9"/>
      <c r="AD148" s="222"/>
      <c r="AE148" s="9"/>
      <c r="AF148" s="76"/>
      <c r="AG148" s="76"/>
      <c r="AH148" s="9"/>
      <c r="AI148" s="222"/>
      <c r="AJ148" s="9"/>
      <c r="AK148" s="9"/>
      <c r="AL148" s="9"/>
      <c r="AM148" s="9"/>
      <c r="AN148" s="222"/>
      <c r="AO148" s="9"/>
      <c r="AP148" s="9"/>
      <c r="AQ148" s="9"/>
      <c r="AR148" s="9"/>
      <c r="AS148" s="222"/>
      <c r="AT148" s="9"/>
      <c r="AU148" s="9"/>
    </row>
    <row r="149" spans="1:47" s="7" customFormat="1" x14ac:dyDescent="0.2">
      <c r="A149" s="32"/>
      <c r="E149" s="45"/>
      <c r="F149" s="45"/>
      <c r="J149" s="64"/>
      <c r="K149" s="42" t="s">
        <v>9</v>
      </c>
      <c r="L149" s="42"/>
      <c r="N149" s="45"/>
      <c r="O149" s="45"/>
      <c r="S149" s="9"/>
      <c r="T149" s="222"/>
      <c r="U149" s="9"/>
      <c r="V149" s="9"/>
      <c r="W149" s="9"/>
      <c r="X149" s="9"/>
      <c r="Y149" s="222"/>
      <c r="Z149" s="134"/>
      <c r="AA149" s="9"/>
      <c r="AB149" s="9"/>
      <c r="AC149" s="9"/>
      <c r="AD149" s="222"/>
      <c r="AE149" s="9"/>
      <c r="AF149" s="76"/>
      <c r="AG149" s="76"/>
      <c r="AH149" s="9"/>
      <c r="AI149" s="222"/>
      <c r="AJ149" s="9"/>
      <c r="AK149" s="9"/>
      <c r="AL149" s="9"/>
      <c r="AM149" s="9"/>
      <c r="AN149" s="222"/>
      <c r="AO149" s="9"/>
      <c r="AP149" s="9"/>
      <c r="AQ149" s="9"/>
      <c r="AR149" s="9"/>
      <c r="AS149" s="222"/>
      <c r="AT149" s="9"/>
      <c r="AU149" s="9"/>
    </row>
    <row r="150" spans="1:47" s="3" customFormat="1" x14ac:dyDescent="0.2">
      <c r="A150" s="31">
        <v>17</v>
      </c>
      <c r="B150" s="72" t="s">
        <v>230</v>
      </c>
      <c r="C150" s="72" t="s">
        <v>231</v>
      </c>
      <c r="D150" s="72" t="s">
        <v>232</v>
      </c>
      <c r="E150" s="72" t="s">
        <v>233</v>
      </c>
      <c r="F150" s="52" t="s">
        <v>235</v>
      </c>
      <c r="G150" s="72" t="s">
        <v>207</v>
      </c>
      <c r="H150" s="1"/>
      <c r="I150" s="1"/>
      <c r="J150" s="60" t="s">
        <v>208</v>
      </c>
      <c r="K150" s="72" t="s">
        <v>236</v>
      </c>
      <c r="L150" s="72" t="s">
        <v>238</v>
      </c>
      <c r="M150" s="1" t="s">
        <v>228</v>
      </c>
      <c r="N150" s="203">
        <v>58.38</v>
      </c>
      <c r="O150" s="203">
        <v>1.62</v>
      </c>
      <c r="P150" s="1"/>
      <c r="Q150" s="21"/>
      <c r="R150" s="1"/>
      <c r="S150" s="12"/>
      <c r="T150" s="227"/>
      <c r="U150" s="12"/>
      <c r="V150" s="12"/>
      <c r="W150" s="12"/>
      <c r="X150" s="12"/>
      <c r="Y150" s="227"/>
      <c r="Z150" s="139"/>
      <c r="AA150" s="12"/>
      <c r="AB150" s="12"/>
      <c r="AC150" s="12"/>
      <c r="AD150" s="227"/>
      <c r="AE150" s="12"/>
      <c r="AF150" s="78"/>
      <c r="AG150" s="78"/>
      <c r="AH150" s="12"/>
      <c r="AI150" s="227"/>
      <c r="AJ150" s="12"/>
      <c r="AK150" s="12"/>
      <c r="AL150" s="12"/>
      <c r="AM150" s="12"/>
      <c r="AN150" s="227"/>
      <c r="AO150" s="12"/>
      <c r="AP150" s="12"/>
      <c r="AQ150" s="12"/>
      <c r="AR150" s="12"/>
      <c r="AS150" s="227"/>
      <c r="AT150" s="12"/>
      <c r="AU150" s="12"/>
    </row>
    <row r="151" spans="1:47" x14ac:dyDescent="0.2">
      <c r="B151" s="1"/>
      <c r="C151" s="1"/>
      <c r="D151" s="1"/>
      <c r="E151" s="72" t="s">
        <v>234</v>
      </c>
      <c r="F151" s="37"/>
      <c r="G151" s="1"/>
      <c r="H151" s="1"/>
      <c r="I151" s="1"/>
      <c r="J151" s="59"/>
      <c r="K151" s="72" t="s">
        <v>237</v>
      </c>
      <c r="L151" s="37"/>
      <c r="M151" s="1"/>
      <c r="N151" s="37"/>
      <c r="O151" s="37"/>
      <c r="P151" s="1"/>
      <c r="Q151" s="1"/>
      <c r="R151" s="10"/>
      <c r="T151" s="222"/>
      <c r="U151" s="9"/>
      <c r="V151" s="9"/>
      <c r="W151" s="9"/>
      <c r="X151" s="9"/>
      <c r="Y151" s="222"/>
      <c r="Z151" s="134"/>
      <c r="AA151" s="9"/>
      <c r="AB151" s="9"/>
      <c r="AC151" s="9"/>
      <c r="AD151" s="222"/>
      <c r="AE151" s="9"/>
      <c r="AF151" s="76"/>
      <c r="AG151" s="76"/>
      <c r="AH151" s="9"/>
      <c r="AI151" s="222"/>
      <c r="AJ151" s="9"/>
      <c r="AK151" s="9"/>
      <c r="AL151" s="9"/>
      <c r="AM151" s="9"/>
      <c r="AN151" s="222"/>
      <c r="AO151" s="9"/>
      <c r="AP151" s="9"/>
      <c r="AQ151" s="9"/>
      <c r="AR151" s="9"/>
      <c r="AS151" s="222"/>
      <c r="AT151" s="9"/>
      <c r="AU151" s="9"/>
    </row>
    <row r="152" spans="1:47" x14ac:dyDescent="0.2">
      <c r="B152" s="1"/>
      <c r="C152" s="1"/>
      <c r="D152" s="1"/>
      <c r="E152" s="37"/>
      <c r="F152" s="37"/>
      <c r="G152" s="1"/>
      <c r="H152" s="1"/>
      <c r="I152" s="1"/>
      <c r="J152" s="60"/>
      <c r="K152" s="37"/>
      <c r="L152" s="37"/>
      <c r="M152" s="1"/>
      <c r="N152" s="37"/>
      <c r="O152" s="37"/>
      <c r="P152" s="1"/>
      <c r="Q152" s="1"/>
      <c r="R152" s="10"/>
      <c r="T152" s="222"/>
      <c r="U152" s="9"/>
      <c r="V152" s="9"/>
      <c r="W152" s="9"/>
      <c r="X152" s="9"/>
      <c r="Y152" s="222"/>
      <c r="Z152" s="134"/>
      <c r="AA152" s="9"/>
      <c r="AB152" s="9"/>
      <c r="AC152" s="9"/>
      <c r="AD152" s="222"/>
      <c r="AE152" s="9"/>
      <c r="AF152" s="76"/>
      <c r="AG152" s="76"/>
      <c r="AH152" s="9"/>
      <c r="AI152" s="222"/>
      <c r="AJ152" s="9"/>
      <c r="AK152" s="9"/>
      <c r="AL152" s="9"/>
      <c r="AM152" s="9"/>
      <c r="AN152" s="222"/>
      <c r="AO152" s="9"/>
      <c r="AP152" s="9"/>
      <c r="AQ152" s="9"/>
      <c r="AR152" s="9"/>
      <c r="AS152" s="222"/>
      <c r="AT152" s="9"/>
      <c r="AU152" s="9"/>
    </row>
    <row r="153" spans="1:47" x14ac:dyDescent="0.2">
      <c r="B153" s="1"/>
      <c r="C153" s="1"/>
      <c r="D153" s="1"/>
      <c r="E153" s="37"/>
      <c r="F153" s="37"/>
      <c r="G153" s="1"/>
      <c r="H153" s="1"/>
      <c r="I153" s="1"/>
      <c r="J153" s="60"/>
      <c r="K153" s="37"/>
      <c r="L153" s="37"/>
      <c r="M153" s="1"/>
      <c r="N153" s="37"/>
      <c r="O153" s="37"/>
      <c r="P153" s="1"/>
      <c r="Q153" s="1"/>
      <c r="R153" s="10"/>
      <c r="T153" s="222"/>
      <c r="U153" s="9"/>
      <c r="V153" s="9"/>
      <c r="W153" s="9"/>
      <c r="X153" s="9"/>
      <c r="Y153" s="222"/>
      <c r="Z153" s="134"/>
      <c r="AA153" s="9"/>
      <c r="AB153" s="9"/>
      <c r="AC153" s="9"/>
      <c r="AD153" s="222"/>
      <c r="AE153" s="9"/>
      <c r="AF153" s="76"/>
      <c r="AG153" s="76"/>
      <c r="AH153" s="9"/>
      <c r="AI153" s="222"/>
      <c r="AJ153" s="9"/>
      <c r="AK153" s="9"/>
      <c r="AL153" s="9"/>
      <c r="AM153" s="9"/>
      <c r="AN153" s="222"/>
      <c r="AO153" s="9"/>
      <c r="AP153" s="9"/>
      <c r="AQ153" s="9"/>
      <c r="AR153" s="9"/>
      <c r="AS153" s="222"/>
      <c r="AT153" s="9"/>
      <c r="AU153" s="9"/>
    </row>
    <row r="154" spans="1:47" x14ac:dyDescent="0.2">
      <c r="B154" s="1"/>
      <c r="C154" s="1"/>
      <c r="D154" s="1"/>
      <c r="E154" s="37"/>
      <c r="F154" s="37"/>
      <c r="G154" s="1"/>
      <c r="H154" s="1"/>
      <c r="I154" s="1"/>
      <c r="J154" s="60"/>
      <c r="K154" s="37"/>
      <c r="L154" s="37"/>
      <c r="M154" s="1"/>
      <c r="N154" s="37"/>
      <c r="O154" s="37"/>
      <c r="P154" s="1"/>
      <c r="Q154" s="1"/>
      <c r="T154" s="222"/>
      <c r="U154" s="9"/>
      <c r="V154" s="9"/>
      <c r="W154" s="9"/>
      <c r="X154" s="9"/>
      <c r="Y154" s="222"/>
      <c r="Z154" s="134"/>
      <c r="AA154" s="9"/>
      <c r="AB154" s="9"/>
      <c r="AC154" s="9"/>
      <c r="AD154" s="222"/>
      <c r="AE154" s="9"/>
      <c r="AF154" s="76"/>
      <c r="AG154" s="76"/>
      <c r="AH154" s="9"/>
      <c r="AI154" s="222"/>
      <c r="AJ154" s="9"/>
      <c r="AK154" s="9"/>
      <c r="AL154" s="9"/>
      <c r="AM154" s="9"/>
      <c r="AN154" s="222"/>
      <c r="AO154" s="9"/>
      <c r="AP154" s="9"/>
      <c r="AQ154" s="9"/>
      <c r="AR154" s="9"/>
      <c r="AS154" s="222"/>
      <c r="AT154" s="9"/>
      <c r="AU154" s="9"/>
    </row>
    <row r="155" spans="1:47" x14ac:dyDescent="0.2">
      <c r="B155" s="1"/>
      <c r="C155" s="1"/>
      <c r="D155" s="1"/>
      <c r="E155" s="37"/>
      <c r="F155" s="37"/>
      <c r="G155" s="1"/>
      <c r="H155" s="1"/>
      <c r="I155" s="1"/>
      <c r="J155" s="60"/>
      <c r="K155" s="37"/>
      <c r="L155" s="37"/>
      <c r="M155" s="1"/>
      <c r="N155" s="37"/>
      <c r="O155" s="37"/>
      <c r="P155" s="1"/>
      <c r="Q155" s="1"/>
      <c r="T155" s="222"/>
      <c r="U155" s="9"/>
      <c r="V155" s="9"/>
      <c r="W155" s="9"/>
      <c r="X155" s="9"/>
      <c r="Y155" s="222"/>
      <c r="Z155" s="134"/>
      <c r="AA155" s="9"/>
      <c r="AB155" s="9"/>
      <c r="AC155" s="9"/>
      <c r="AD155" s="222"/>
      <c r="AE155" s="9"/>
      <c r="AF155" s="76"/>
      <c r="AG155" s="76"/>
      <c r="AH155" s="9"/>
      <c r="AI155" s="222"/>
      <c r="AJ155" s="9"/>
      <c r="AK155" s="9"/>
      <c r="AL155" s="9"/>
      <c r="AM155" s="9"/>
      <c r="AN155" s="222"/>
      <c r="AO155" s="9"/>
      <c r="AP155" s="9"/>
      <c r="AQ155" s="9"/>
      <c r="AR155" s="9"/>
      <c r="AS155" s="222"/>
      <c r="AT155" s="9"/>
      <c r="AU155" s="9"/>
    </row>
    <row r="156" spans="1:47" x14ac:dyDescent="0.2">
      <c r="B156" s="1"/>
      <c r="C156" s="1"/>
      <c r="D156" s="1"/>
      <c r="E156" s="37"/>
      <c r="F156" s="37"/>
      <c r="G156" s="1"/>
      <c r="H156" s="1"/>
      <c r="I156" s="1"/>
      <c r="J156" s="60"/>
      <c r="K156" s="37"/>
      <c r="L156" s="37"/>
      <c r="M156" s="1"/>
      <c r="N156" s="37"/>
      <c r="O156" s="37"/>
      <c r="P156" s="1"/>
      <c r="Q156" s="1"/>
      <c r="T156" s="222"/>
      <c r="U156" s="9"/>
      <c r="V156" s="9"/>
      <c r="W156" s="9"/>
      <c r="X156" s="9"/>
      <c r="Y156" s="222"/>
      <c r="Z156" s="134"/>
      <c r="AA156" s="9"/>
      <c r="AB156" s="9"/>
      <c r="AC156" s="9"/>
      <c r="AD156" s="222"/>
      <c r="AE156" s="9"/>
      <c r="AF156" s="76"/>
      <c r="AG156" s="76"/>
      <c r="AH156" s="9"/>
      <c r="AI156" s="222"/>
      <c r="AJ156" s="9"/>
      <c r="AK156" s="9"/>
      <c r="AL156" s="9"/>
      <c r="AM156" s="9"/>
      <c r="AN156" s="222"/>
      <c r="AO156" s="9"/>
      <c r="AP156" s="9"/>
      <c r="AQ156" s="9"/>
      <c r="AR156" s="9"/>
      <c r="AS156" s="222"/>
      <c r="AT156" s="9"/>
      <c r="AU156" s="9"/>
    </row>
    <row r="157" spans="1:47" x14ac:dyDescent="0.2">
      <c r="T157" s="222"/>
      <c r="U157" s="9"/>
      <c r="V157" s="9"/>
      <c r="W157" s="9"/>
      <c r="X157" s="9"/>
      <c r="Y157" s="222"/>
      <c r="Z157" s="134"/>
      <c r="AA157" s="9"/>
      <c r="AB157" s="9"/>
      <c r="AC157" s="9"/>
      <c r="AD157" s="222"/>
      <c r="AE157" s="9"/>
      <c r="AF157" s="76"/>
      <c r="AG157" s="76"/>
      <c r="AH157" s="9"/>
      <c r="AI157" s="222"/>
      <c r="AJ157" s="9"/>
      <c r="AK157" s="9"/>
      <c r="AL157" s="9"/>
      <c r="AM157" s="9"/>
      <c r="AN157" s="222"/>
      <c r="AO157" s="9"/>
      <c r="AP157" s="9"/>
      <c r="AQ157" s="9"/>
      <c r="AR157" s="9"/>
      <c r="AS157" s="222"/>
      <c r="AT157" s="9"/>
      <c r="AU157" s="9"/>
    </row>
    <row r="158" spans="1:47" x14ac:dyDescent="0.2">
      <c r="A158" s="38"/>
      <c r="B158" s="6"/>
      <c r="C158" s="6"/>
      <c r="D158" s="6"/>
      <c r="E158" s="42"/>
      <c r="F158" s="42"/>
      <c r="G158" s="6"/>
      <c r="H158" s="6"/>
      <c r="I158" s="6"/>
      <c r="J158" s="70"/>
      <c r="K158" s="42" t="s">
        <v>10</v>
      </c>
      <c r="L158" s="42"/>
      <c r="M158" s="6"/>
      <c r="N158" s="42"/>
      <c r="O158" s="42"/>
      <c r="P158" s="6"/>
      <c r="Q158" s="6"/>
      <c r="R158" s="7"/>
      <c r="S158" s="9"/>
      <c r="T158" s="222"/>
      <c r="U158" s="9"/>
      <c r="V158" s="9"/>
      <c r="W158" s="9"/>
      <c r="X158" s="9"/>
      <c r="Y158" s="222"/>
      <c r="Z158" s="134"/>
      <c r="AA158" s="9"/>
      <c r="AB158" s="9"/>
      <c r="AC158" s="9"/>
      <c r="AD158" s="222"/>
      <c r="AE158" s="9"/>
      <c r="AF158" s="76"/>
      <c r="AG158" s="76"/>
      <c r="AH158" s="9"/>
      <c r="AI158" s="222"/>
      <c r="AJ158" s="9"/>
      <c r="AK158" s="9"/>
      <c r="AL158" s="9"/>
      <c r="AM158" s="9"/>
      <c r="AN158" s="222"/>
      <c r="AO158" s="9"/>
      <c r="AP158" s="9"/>
      <c r="AQ158" s="9"/>
      <c r="AR158" s="9"/>
      <c r="AS158" s="222"/>
      <c r="AT158" s="9"/>
      <c r="AU158" s="9"/>
    </row>
    <row r="159" spans="1:47" x14ac:dyDescent="0.2">
      <c r="A159" s="31">
        <v>18</v>
      </c>
      <c r="B159" s="72" t="s">
        <v>239</v>
      </c>
      <c r="C159" s="72" t="s">
        <v>240</v>
      </c>
      <c r="D159" s="72" t="s">
        <v>241</v>
      </c>
      <c r="E159" s="72" t="s">
        <v>242</v>
      </c>
      <c r="F159" s="72" t="s">
        <v>173</v>
      </c>
      <c r="G159" s="72" t="s">
        <v>185</v>
      </c>
      <c r="H159" s="142">
        <v>0.75</v>
      </c>
      <c r="I159" s="72" t="s">
        <v>245</v>
      </c>
      <c r="J159" s="59" t="s">
        <v>208</v>
      </c>
      <c r="K159" s="143"/>
      <c r="L159" s="72" t="s">
        <v>244</v>
      </c>
      <c r="M159" s="1" t="s">
        <v>265</v>
      </c>
      <c r="N159" s="203">
        <v>58.38</v>
      </c>
      <c r="O159" s="203">
        <v>1.62</v>
      </c>
      <c r="P159" s="1"/>
      <c r="Q159" s="21"/>
      <c r="S159" s="9"/>
      <c r="T159" s="222"/>
      <c r="U159" s="9"/>
      <c r="V159" s="9"/>
      <c r="W159" s="9"/>
      <c r="X159" s="9"/>
      <c r="Y159" s="222"/>
      <c r="Z159" s="134"/>
      <c r="AA159" s="9"/>
      <c r="AB159" s="9"/>
      <c r="AC159" s="9"/>
      <c r="AD159" s="222"/>
      <c r="AE159" s="9"/>
      <c r="AF159" s="76"/>
      <c r="AG159" s="76"/>
      <c r="AH159" s="9"/>
      <c r="AI159" s="222"/>
      <c r="AJ159" s="9"/>
      <c r="AK159" s="9"/>
      <c r="AL159" s="9"/>
      <c r="AM159" s="9"/>
      <c r="AN159" s="222"/>
      <c r="AO159" s="9"/>
      <c r="AP159" s="9"/>
      <c r="AQ159" s="9"/>
      <c r="AR159" s="9"/>
      <c r="AS159" s="222"/>
      <c r="AT159" s="9"/>
      <c r="AU159" s="9"/>
    </row>
    <row r="160" spans="1:47" x14ac:dyDescent="0.2">
      <c r="B160" s="1"/>
      <c r="C160" s="1"/>
      <c r="D160" s="1"/>
      <c r="E160" s="72" t="s">
        <v>243</v>
      </c>
      <c r="F160" s="37"/>
      <c r="G160" s="1"/>
      <c r="H160" s="1"/>
      <c r="I160" s="1"/>
      <c r="J160" s="59"/>
      <c r="L160" s="37"/>
      <c r="M160" s="1"/>
      <c r="N160" s="37"/>
      <c r="O160" s="37"/>
      <c r="P160" s="1"/>
      <c r="Q160" s="1"/>
      <c r="S160" s="9"/>
      <c r="T160" s="222"/>
      <c r="U160" s="9"/>
      <c r="V160" s="9"/>
      <c r="W160" s="9"/>
      <c r="X160" s="9"/>
      <c r="Y160" s="222"/>
      <c r="Z160" s="134"/>
      <c r="AA160" s="9"/>
      <c r="AB160" s="9"/>
      <c r="AC160" s="9"/>
      <c r="AD160" s="222"/>
      <c r="AE160" s="9"/>
      <c r="AF160" s="76"/>
      <c r="AG160" s="76"/>
      <c r="AH160" s="9"/>
      <c r="AI160" s="222"/>
      <c r="AJ160" s="9"/>
      <c r="AK160" s="9"/>
      <c r="AL160" s="9"/>
      <c r="AM160" s="9"/>
      <c r="AN160" s="222"/>
      <c r="AO160" s="9"/>
      <c r="AP160" s="9"/>
      <c r="AQ160" s="9"/>
      <c r="AR160" s="9"/>
      <c r="AS160" s="222"/>
      <c r="AT160" s="9"/>
      <c r="AU160" s="9"/>
    </row>
    <row r="161" spans="1:47" x14ac:dyDescent="0.2">
      <c r="B161" s="1"/>
      <c r="C161" s="1"/>
      <c r="D161" s="1"/>
      <c r="E161" s="37"/>
      <c r="F161" s="37"/>
      <c r="G161" s="1"/>
      <c r="H161" s="1"/>
      <c r="I161" s="1"/>
      <c r="J161" s="59"/>
      <c r="L161" s="37"/>
      <c r="M161" s="1"/>
      <c r="N161" s="37"/>
      <c r="O161" s="37"/>
      <c r="P161" s="1"/>
      <c r="Q161" s="1"/>
      <c r="S161" s="9"/>
      <c r="T161" s="222"/>
      <c r="U161" s="9"/>
      <c r="V161" s="9"/>
      <c r="W161" s="9"/>
      <c r="X161" s="9"/>
      <c r="Y161" s="222"/>
      <c r="Z161" s="134"/>
      <c r="AA161" s="9"/>
      <c r="AB161" s="9"/>
      <c r="AC161" s="9"/>
      <c r="AD161" s="222"/>
      <c r="AE161" s="9"/>
      <c r="AF161" s="76"/>
      <c r="AG161" s="76"/>
      <c r="AH161" s="9"/>
      <c r="AI161" s="222"/>
      <c r="AJ161" s="9"/>
      <c r="AK161" s="9"/>
      <c r="AL161" s="9"/>
      <c r="AM161" s="9"/>
      <c r="AN161" s="222"/>
      <c r="AO161" s="9"/>
      <c r="AP161" s="9"/>
      <c r="AQ161" s="9"/>
      <c r="AR161" s="9"/>
      <c r="AS161" s="222"/>
      <c r="AT161" s="9"/>
      <c r="AU161" s="9"/>
    </row>
    <row r="162" spans="1:47" x14ac:dyDescent="0.2">
      <c r="B162" s="1"/>
      <c r="C162" s="1"/>
      <c r="D162" s="1"/>
      <c r="E162" s="37"/>
      <c r="F162" s="37"/>
      <c r="G162" s="1"/>
      <c r="H162" s="1"/>
      <c r="I162" s="1"/>
      <c r="J162" s="59"/>
      <c r="L162" s="37"/>
      <c r="M162" s="1"/>
      <c r="N162" s="50"/>
      <c r="O162" s="50"/>
      <c r="P162" s="5"/>
      <c r="Q162" s="5"/>
      <c r="S162" s="9"/>
      <c r="T162" s="222"/>
      <c r="U162" s="9"/>
      <c r="V162" s="9"/>
      <c r="W162" s="9"/>
      <c r="X162" s="9"/>
      <c r="Y162" s="222"/>
      <c r="Z162" s="134"/>
      <c r="AA162" s="9"/>
      <c r="AB162" s="9"/>
      <c r="AC162" s="9"/>
      <c r="AD162" s="222"/>
      <c r="AE162" s="9"/>
      <c r="AF162" s="76"/>
      <c r="AG162" s="76"/>
      <c r="AH162" s="9"/>
      <c r="AI162" s="222"/>
      <c r="AJ162" s="9"/>
      <c r="AK162" s="9"/>
      <c r="AL162" s="9"/>
      <c r="AM162" s="9"/>
      <c r="AN162" s="222"/>
      <c r="AO162" s="9"/>
      <c r="AP162" s="9"/>
      <c r="AQ162" s="9"/>
      <c r="AR162" s="9"/>
      <c r="AS162" s="222"/>
      <c r="AT162" s="9"/>
      <c r="AU162" s="9"/>
    </row>
    <row r="163" spans="1:47" x14ac:dyDescent="0.2">
      <c r="B163" s="1"/>
      <c r="C163" s="1"/>
      <c r="D163" s="1"/>
      <c r="E163" s="37"/>
      <c r="F163" s="37"/>
      <c r="G163" s="1"/>
      <c r="H163" s="1"/>
      <c r="I163" s="1"/>
      <c r="J163" s="59"/>
      <c r="L163" s="37"/>
      <c r="M163" s="1"/>
      <c r="N163" s="37"/>
      <c r="O163" s="37"/>
      <c r="P163" s="1"/>
      <c r="Q163" s="1"/>
      <c r="S163" s="9"/>
      <c r="T163" s="222"/>
      <c r="U163" s="9"/>
      <c r="V163" s="9"/>
      <c r="W163" s="9"/>
      <c r="X163" s="9"/>
      <c r="Y163" s="222"/>
      <c r="Z163" s="134"/>
      <c r="AA163" s="9"/>
      <c r="AB163" s="9"/>
      <c r="AC163" s="9"/>
      <c r="AD163" s="222"/>
      <c r="AE163" s="9"/>
      <c r="AF163" s="76"/>
      <c r="AG163" s="76"/>
      <c r="AH163" s="9"/>
      <c r="AI163" s="222"/>
      <c r="AJ163" s="9"/>
      <c r="AK163" s="9"/>
      <c r="AL163" s="9"/>
      <c r="AM163" s="9"/>
      <c r="AN163" s="222"/>
      <c r="AO163" s="9"/>
      <c r="AP163" s="9"/>
      <c r="AQ163" s="9"/>
      <c r="AR163" s="9"/>
      <c r="AS163" s="222"/>
      <c r="AT163" s="9"/>
      <c r="AU163" s="9"/>
    </row>
    <row r="164" spans="1:47" x14ac:dyDescent="0.2">
      <c r="B164" s="1"/>
      <c r="C164" s="1"/>
      <c r="D164" s="1"/>
      <c r="E164" s="37"/>
      <c r="F164" s="37"/>
      <c r="G164" s="1"/>
      <c r="H164" s="1"/>
      <c r="I164" s="1"/>
      <c r="J164" s="59"/>
      <c r="L164" s="37"/>
      <c r="M164" s="1"/>
      <c r="N164" s="37"/>
      <c r="O164" s="37"/>
      <c r="P164" s="1"/>
      <c r="Q164" s="1"/>
      <c r="S164" s="9"/>
      <c r="T164" s="222"/>
      <c r="U164" s="9"/>
      <c r="V164" s="9"/>
      <c r="W164" s="9"/>
      <c r="X164" s="9"/>
      <c r="Y164" s="222"/>
      <c r="Z164" s="134"/>
      <c r="AA164" s="9"/>
      <c r="AB164" s="9"/>
      <c r="AC164" s="9"/>
      <c r="AD164" s="222"/>
      <c r="AE164" s="9"/>
      <c r="AF164" s="76"/>
      <c r="AG164" s="76"/>
      <c r="AH164" s="9"/>
      <c r="AI164" s="222"/>
      <c r="AJ164" s="9"/>
      <c r="AK164" s="9"/>
      <c r="AL164" s="9"/>
      <c r="AM164" s="9"/>
      <c r="AN164" s="222"/>
      <c r="AO164" s="9"/>
      <c r="AP164" s="9"/>
      <c r="AQ164" s="9"/>
      <c r="AR164" s="9"/>
      <c r="AS164" s="222"/>
      <c r="AT164" s="9"/>
      <c r="AU164" s="9"/>
    </row>
    <row r="165" spans="1:47" x14ac:dyDescent="0.2">
      <c r="B165" s="1"/>
      <c r="C165" s="1"/>
      <c r="D165" s="1"/>
      <c r="E165" s="37"/>
      <c r="F165" s="37"/>
      <c r="G165" s="1"/>
      <c r="H165" s="1"/>
      <c r="I165" s="1"/>
      <c r="J165" s="59"/>
      <c r="L165" s="37"/>
      <c r="M165" s="1"/>
      <c r="N165" s="37"/>
      <c r="O165" s="37"/>
      <c r="P165" s="1"/>
      <c r="Q165" s="1"/>
      <c r="S165" s="9"/>
      <c r="T165" s="222"/>
      <c r="U165" s="9"/>
      <c r="V165" s="9"/>
      <c r="W165" s="9"/>
      <c r="X165" s="9"/>
      <c r="Y165" s="222"/>
      <c r="Z165" s="134"/>
      <c r="AA165" s="9"/>
      <c r="AB165" s="9"/>
      <c r="AC165" s="9"/>
      <c r="AD165" s="222"/>
      <c r="AE165" s="9"/>
      <c r="AF165" s="76"/>
      <c r="AG165" s="76"/>
      <c r="AH165" s="9"/>
      <c r="AI165" s="222"/>
      <c r="AJ165" s="9"/>
      <c r="AK165" s="9"/>
      <c r="AL165" s="9"/>
      <c r="AM165" s="9"/>
      <c r="AN165" s="222"/>
      <c r="AO165" s="9"/>
      <c r="AP165" s="9"/>
      <c r="AQ165" s="9"/>
      <c r="AR165" s="9"/>
      <c r="AS165" s="222"/>
      <c r="AT165" s="9"/>
      <c r="AU165" s="9"/>
    </row>
    <row r="166" spans="1:47" x14ac:dyDescent="0.2">
      <c r="S166" s="9"/>
      <c r="T166" s="222"/>
      <c r="U166" s="9"/>
      <c r="V166" s="9"/>
      <c r="W166" s="9"/>
      <c r="X166" s="9"/>
      <c r="Y166" s="222"/>
      <c r="Z166" s="134"/>
      <c r="AA166" s="9"/>
      <c r="AB166" s="9"/>
      <c r="AC166" s="9"/>
      <c r="AD166" s="222"/>
      <c r="AE166" s="9"/>
      <c r="AF166" s="76"/>
      <c r="AG166" s="76"/>
      <c r="AH166" s="9"/>
      <c r="AI166" s="222"/>
      <c r="AJ166" s="9"/>
      <c r="AK166" s="9"/>
      <c r="AL166" s="9"/>
      <c r="AM166" s="9"/>
      <c r="AN166" s="222"/>
      <c r="AO166" s="9"/>
      <c r="AP166" s="9"/>
      <c r="AQ166" s="9"/>
      <c r="AR166" s="9"/>
      <c r="AS166" s="222"/>
      <c r="AT166" s="9"/>
      <c r="AU166" s="9"/>
    </row>
    <row r="167" spans="1:47" s="7" customFormat="1" x14ac:dyDescent="0.2">
      <c r="A167" s="32"/>
      <c r="E167" s="45"/>
      <c r="F167" s="45"/>
      <c r="J167" s="64"/>
      <c r="K167" s="47"/>
      <c r="L167" s="42"/>
      <c r="N167" s="45"/>
      <c r="O167" s="45"/>
      <c r="S167" s="9"/>
      <c r="T167" s="222"/>
      <c r="U167" s="9"/>
      <c r="V167" s="9"/>
      <c r="W167" s="9"/>
      <c r="X167" s="9"/>
      <c r="Y167" s="222"/>
      <c r="Z167" s="134"/>
      <c r="AA167" s="9"/>
      <c r="AB167" s="9"/>
      <c r="AC167" s="9"/>
      <c r="AD167" s="222"/>
      <c r="AE167" s="9"/>
      <c r="AF167" s="76"/>
      <c r="AG167" s="76"/>
      <c r="AH167" s="9"/>
      <c r="AI167" s="222"/>
      <c r="AJ167" s="9"/>
      <c r="AK167" s="9"/>
      <c r="AL167" s="9"/>
      <c r="AM167" s="9"/>
      <c r="AN167" s="222"/>
      <c r="AO167" s="9"/>
      <c r="AP167" s="9"/>
      <c r="AQ167" s="9"/>
      <c r="AR167" s="9"/>
      <c r="AS167" s="222"/>
      <c r="AT167" s="9"/>
      <c r="AU167" s="9"/>
    </row>
    <row r="168" spans="1:47" x14ac:dyDescent="0.2">
      <c r="A168" s="31">
        <v>19</v>
      </c>
      <c r="B168" s="72" t="s">
        <v>246</v>
      </c>
      <c r="C168" s="72" t="s">
        <v>247</v>
      </c>
      <c r="D168" s="72" t="s">
        <v>248</v>
      </c>
      <c r="E168" s="72" t="s">
        <v>249</v>
      </c>
      <c r="F168" s="72" t="s">
        <v>184</v>
      </c>
      <c r="G168" s="72" t="s">
        <v>251</v>
      </c>
      <c r="H168" s="142">
        <v>0.54166666666666663</v>
      </c>
      <c r="I168" s="72" t="s">
        <v>252</v>
      </c>
      <c r="J168" s="58" t="s">
        <v>81</v>
      </c>
      <c r="K168" s="72" t="s">
        <v>253</v>
      </c>
      <c r="L168" s="72" t="s">
        <v>254</v>
      </c>
      <c r="M168" s="145" t="s">
        <v>265</v>
      </c>
      <c r="N168" s="210">
        <v>100</v>
      </c>
      <c r="Q168" s="40"/>
      <c r="R168" s="1"/>
      <c r="T168" s="222"/>
      <c r="U168" s="9"/>
      <c r="V168" s="9"/>
      <c r="W168" s="9"/>
      <c r="X168" s="9"/>
      <c r="Y168" s="222"/>
      <c r="Z168" s="134"/>
      <c r="AA168" s="9"/>
      <c r="AB168" s="9"/>
      <c r="AC168" s="9"/>
      <c r="AD168" s="222"/>
      <c r="AE168" s="9"/>
      <c r="AF168" s="76"/>
      <c r="AG168" s="76"/>
      <c r="AH168" s="9"/>
      <c r="AI168" s="222"/>
      <c r="AJ168" s="9"/>
      <c r="AK168" s="9"/>
      <c r="AL168" s="9"/>
      <c r="AM168" s="9"/>
      <c r="AN168" s="222"/>
      <c r="AO168" s="9"/>
      <c r="AP168" s="9"/>
      <c r="AQ168" s="9"/>
      <c r="AR168" s="9"/>
      <c r="AS168" s="222"/>
      <c r="AT168" s="9"/>
      <c r="AU168" s="9"/>
    </row>
    <row r="169" spans="1:47" x14ac:dyDescent="0.2">
      <c r="E169" s="72" t="s">
        <v>250</v>
      </c>
      <c r="R169" s="1"/>
      <c r="T169" s="222"/>
      <c r="U169" s="9"/>
      <c r="V169" s="9"/>
      <c r="W169" s="9"/>
      <c r="X169" s="9"/>
      <c r="Y169" s="222"/>
      <c r="Z169" s="134"/>
      <c r="AA169" s="9"/>
      <c r="AB169" s="9"/>
      <c r="AC169" s="9"/>
      <c r="AD169" s="222"/>
      <c r="AE169" s="9"/>
      <c r="AF169" s="76"/>
      <c r="AG169" s="76"/>
      <c r="AH169" s="9"/>
      <c r="AI169" s="222"/>
      <c r="AJ169" s="9"/>
      <c r="AK169" s="9"/>
      <c r="AL169" s="9"/>
      <c r="AM169" s="9"/>
      <c r="AN169" s="222"/>
      <c r="AO169" s="9"/>
      <c r="AP169" s="9"/>
      <c r="AQ169" s="9"/>
      <c r="AR169" s="9"/>
      <c r="AS169" s="222"/>
      <c r="AT169" s="9"/>
      <c r="AU169" s="9"/>
    </row>
    <row r="170" spans="1:47" x14ac:dyDescent="0.2">
      <c r="R170" s="1"/>
      <c r="T170" s="222"/>
      <c r="U170" s="9"/>
      <c r="V170" s="9"/>
      <c r="W170" s="9"/>
      <c r="X170" s="9"/>
      <c r="Y170" s="222"/>
      <c r="Z170" s="134"/>
      <c r="AA170" s="9"/>
      <c r="AB170" s="9"/>
      <c r="AC170" s="9"/>
      <c r="AD170" s="222"/>
      <c r="AE170" s="9"/>
      <c r="AF170" s="76"/>
      <c r="AG170" s="76"/>
      <c r="AH170" s="9"/>
      <c r="AI170" s="222"/>
      <c r="AJ170" s="9"/>
      <c r="AK170" s="9"/>
      <c r="AL170" s="9"/>
      <c r="AM170" s="9"/>
      <c r="AN170" s="222"/>
      <c r="AO170" s="9"/>
      <c r="AP170" s="9"/>
      <c r="AQ170" s="9"/>
      <c r="AR170" s="9"/>
      <c r="AS170" s="222"/>
      <c r="AT170" s="9"/>
      <c r="AU170" s="9"/>
    </row>
    <row r="171" spans="1:47" x14ac:dyDescent="0.2">
      <c r="L171" s="37"/>
      <c r="T171" s="222"/>
      <c r="U171" s="9"/>
      <c r="V171" s="9"/>
      <c r="W171" s="9"/>
      <c r="X171" s="9"/>
      <c r="Y171" s="222"/>
      <c r="Z171" s="134"/>
      <c r="AA171" s="9"/>
      <c r="AB171" s="9"/>
      <c r="AC171" s="9"/>
      <c r="AD171" s="222"/>
      <c r="AE171" s="9"/>
      <c r="AF171" s="76"/>
      <c r="AG171" s="76"/>
      <c r="AH171" s="9"/>
      <c r="AI171" s="222"/>
      <c r="AJ171" s="9"/>
      <c r="AK171" s="9"/>
      <c r="AL171" s="9"/>
      <c r="AM171" s="9"/>
      <c r="AN171" s="222"/>
      <c r="AO171" s="9"/>
      <c r="AP171" s="9"/>
      <c r="AQ171" s="9"/>
      <c r="AR171" s="9"/>
      <c r="AS171" s="222"/>
      <c r="AT171" s="9"/>
      <c r="AU171" s="9"/>
    </row>
    <row r="172" spans="1:47" s="7" customFormat="1" x14ac:dyDescent="0.2">
      <c r="A172" s="32"/>
      <c r="E172" s="45"/>
      <c r="F172" s="45"/>
      <c r="J172" s="64"/>
      <c r="K172" s="47"/>
      <c r="L172" s="42"/>
      <c r="N172" s="45"/>
      <c r="O172" s="45"/>
      <c r="T172" s="222"/>
      <c r="U172" s="9"/>
      <c r="V172" s="9"/>
      <c r="W172" s="9"/>
      <c r="X172" s="9"/>
      <c r="Y172" s="222"/>
      <c r="Z172" s="134"/>
      <c r="AA172" s="9"/>
      <c r="AB172" s="9"/>
      <c r="AC172" s="9"/>
      <c r="AD172" s="222"/>
      <c r="AE172" s="9"/>
      <c r="AF172" s="76"/>
      <c r="AG172" s="76"/>
      <c r="AH172" s="9"/>
      <c r="AI172" s="222"/>
      <c r="AJ172" s="9"/>
      <c r="AK172" s="9"/>
      <c r="AL172" s="9"/>
      <c r="AM172" s="9"/>
      <c r="AN172" s="222"/>
      <c r="AO172" s="9"/>
      <c r="AP172" s="9"/>
      <c r="AQ172" s="9"/>
      <c r="AR172" s="9"/>
      <c r="AS172" s="222"/>
      <c r="AT172" s="9"/>
      <c r="AU172" s="9"/>
    </row>
    <row r="173" spans="1:47" s="22" customFormat="1" x14ac:dyDescent="0.2">
      <c r="A173" s="30">
        <v>20</v>
      </c>
      <c r="B173" s="72" t="s">
        <v>256</v>
      </c>
      <c r="C173" s="72" t="s">
        <v>257</v>
      </c>
      <c r="D173" s="72" t="s">
        <v>258</v>
      </c>
      <c r="E173" s="72" t="s">
        <v>259</v>
      </c>
      <c r="F173" s="72" t="s">
        <v>173</v>
      </c>
      <c r="G173" s="72" t="s">
        <v>261</v>
      </c>
      <c r="H173" s="142">
        <v>0.82291666666666663</v>
      </c>
      <c r="I173" s="72" t="s">
        <v>262</v>
      </c>
      <c r="J173" s="144" t="s">
        <v>344</v>
      </c>
      <c r="K173" s="47"/>
      <c r="L173" s="72" t="s">
        <v>263</v>
      </c>
      <c r="M173" s="4" t="s">
        <v>42</v>
      </c>
      <c r="N173" s="204">
        <v>60</v>
      </c>
      <c r="O173" s="56"/>
      <c r="T173" s="230"/>
      <c r="W173" s="23"/>
      <c r="X173" s="23"/>
      <c r="Y173" s="228"/>
      <c r="Z173" s="140"/>
      <c r="AA173" s="23"/>
      <c r="AB173" s="23"/>
      <c r="AC173" s="23"/>
      <c r="AD173" s="228"/>
      <c r="AE173" s="23"/>
      <c r="AF173" s="82"/>
      <c r="AG173" s="82"/>
      <c r="AH173" s="23"/>
      <c r="AI173" s="228"/>
      <c r="AJ173" s="23"/>
      <c r="AK173" s="23"/>
      <c r="AL173" s="23"/>
      <c r="AM173" s="23"/>
      <c r="AN173" s="228"/>
      <c r="AO173" s="23"/>
      <c r="AP173" s="23"/>
      <c r="AQ173" s="23"/>
      <c r="AR173" s="23"/>
      <c r="AS173" s="228"/>
      <c r="AT173" s="23"/>
      <c r="AU173" s="23"/>
    </row>
    <row r="174" spans="1:47" x14ac:dyDescent="0.2">
      <c r="B174" s="1"/>
      <c r="C174" s="1"/>
      <c r="D174" s="1"/>
      <c r="E174" s="72" t="s">
        <v>260</v>
      </c>
      <c r="F174" s="37"/>
      <c r="G174" s="21"/>
      <c r="H174" s="1"/>
      <c r="I174" s="1"/>
      <c r="J174" s="59"/>
      <c r="L174" s="37"/>
      <c r="M174" s="1"/>
      <c r="N174" s="37"/>
      <c r="O174" s="37"/>
      <c r="P174" s="1"/>
      <c r="Q174" s="1"/>
    </row>
    <row r="175" spans="1:47" x14ac:dyDescent="0.2">
      <c r="B175" s="1"/>
      <c r="C175" s="1"/>
      <c r="D175" s="1"/>
      <c r="E175" s="37"/>
      <c r="F175" s="37"/>
      <c r="G175" s="1"/>
      <c r="H175" s="1"/>
      <c r="I175" s="1"/>
      <c r="J175" s="60"/>
      <c r="L175" s="37"/>
      <c r="M175" s="1"/>
      <c r="N175" s="50"/>
      <c r="O175" s="50"/>
      <c r="P175" s="5"/>
      <c r="Q175" s="5"/>
    </row>
    <row r="176" spans="1:47" x14ac:dyDescent="0.2">
      <c r="B176" s="1"/>
      <c r="C176" s="1"/>
      <c r="D176" s="1"/>
      <c r="E176" s="37"/>
      <c r="F176" s="37"/>
      <c r="G176" s="1"/>
      <c r="H176" s="1"/>
      <c r="I176" s="1"/>
      <c r="J176" s="60"/>
      <c r="L176" s="37"/>
      <c r="M176" s="1"/>
      <c r="N176" s="37"/>
      <c r="O176" s="37"/>
      <c r="P176" s="1"/>
      <c r="Q176" s="1"/>
    </row>
    <row r="177" spans="1:45" x14ac:dyDescent="0.2">
      <c r="B177" s="1"/>
      <c r="C177" s="1"/>
      <c r="D177" s="1"/>
      <c r="E177" s="37"/>
      <c r="F177" s="37"/>
      <c r="G177" s="1"/>
      <c r="H177" s="1"/>
      <c r="I177" s="1"/>
      <c r="J177" s="60"/>
      <c r="L177" s="37"/>
      <c r="M177" s="1"/>
      <c r="U177" t="s">
        <v>12</v>
      </c>
    </row>
    <row r="178" spans="1:45" x14ac:dyDescent="0.2">
      <c r="B178" s="1"/>
      <c r="C178" s="1"/>
      <c r="D178" s="1"/>
      <c r="E178" s="37"/>
      <c r="F178" s="37"/>
      <c r="G178" s="1"/>
      <c r="H178" s="1"/>
      <c r="I178" s="1"/>
      <c r="J178" s="60"/>
      <c r="L178" s="37"/>
      <c r="M178" s="1"/>
    </row>
    <row r="179" spans="1:45" x14ac:dyDescent="0.2">
      <c r="B179" s="1"/>
      <c r="C179" s="1"/>
      <c r="D179" s="1"/>
      <c r="E179" s="37"/>
      <c r="F179" s="37"/>
      <c r="G179" s="1"/>
      <c r="H179" s="1"/>
      <c r="I179" s="1"/>
      <c r="J179" s="60"/>
      <c r="L179" s="37"/>
      <c r="M179" s="1"/>
    </row>
    <row r="180" spans="1:45" x14ac:dyDescent="0.2">
      <c r="B180" s="1"/>
      <c r="C180" s="1"/>
      <c r="D180" s="1"/>
      <c r="E180" s="37"/>
      <c r="F180" s="37"/>
      <c r="G180" s="1"/>
      <c r="H180" s="1"/>
      <c r="I180" s="1"/>
      <c r="J180" s="60"/>
      <c r="L180" s="37"/>
      <c r="M180" s="1"/>
    </row>
    <row r="181" spans="1:45" s="7" customFormat="1" x14ac:dyDescent="0.2">
      <c r="A181" s="32"/>
      <c r="E181" s="45"/>
      <c r="F181" s="45"/>
      <c r="J181" s="64"/>
      <c r="K181" s="47"/>
      <c r="L181" s="45"/>
      <c r="N181" s="45"/>
      <c r="O181" s="45"/>
      <c r="S181" s="9"/>
      <c r="T181" s="222"/>
      <c r="U181" s="9"/>
      <c r="V181" s="9"/>
      <c r="W181" s="9"/>
      <c r="X181" s="9"/>
      <c r="Y181" s="222"/>
      <c r="Z181" s="134"/>
      <c r="AA181" s="9"/>
      <c r="AB181" s="9"/>
      <c r="AC181" s="9"/>
      <c r="AD181" s="222"/>
      <c r="AF181" s="79"/>
      <c r="AG181" s="76"/>
      <c r="AH181" s="9"/>
      <c r="AI181" s="222"/>
      <c r="AL181" s="9"/>
      <c r="AM181" s="9"/>
      <c r="AN181" s="222"/>
      <c r="AQ181" s="9"/>
      <c r="AR181" s="9"/>
      <c r="AS181" s="229"/>
    </row>
    <row r="182" spans="1:45" ht="45.75" x14ac:dyDescent="0.2">
      <c r="A182" s="31">
        <v>21</v>
      </c>
      <c r="B182" s="72" t="s">
        <v>271</v>
      </c>
      <c r="C182" s="72" t="s">
        <v>272</v>
      </c>
      <c r="D182" s="72" t="s">
        <v>273</v>
      </c>
      <c r="E182" s="125" t="s">
        <v>278</v>
      </c>
      <c r="F182" s="72" t="s">
        <v>184</v>
      </c>
      <c r="G182" s="72" t="s">
        <v>251</v>
      </c>
      <c r="H182" s="142">
        <v>0.52083333333333337</v>
      </c>
      <c r="I182" s="72" t="s">
        <v>275</v>
      </c>
      <c r="J182" s="59" t="s">
        <v>344</v>
      </c>
      <c r="K182" s="244" t="s">
        <v>284</v>
      </c>
      <c r="L182" s="72" t="s">
        <v>276</v>
      </c>
      <c r="M182" s="1" t="s">
        <v>113</v>
      </c>
      <c r="N182" s="203">
        <v>60</v>
      </c>
      <c r="O182" s="37"/>
      <c r="P182" s="1"/>
      <c r="Q182" s="21"/>
      <c r="S182" s="9"/>
      <c r="T182" s="222"/>
    </row>
    <row r="183" spans="1:45" x14ac:dyDescent="0.2">
      <c r="B183" s="1"/>
      <c r="C183" s="1"/>
      <c r="D183" s="1"/>
      <c r="E183" s="72" t="s">
        <v>274</v>
      </c>
      <c r="F183" s="37"/>
      <c r="G183" s="1"/>
      <c r="H183" s="1"/>
      <c r="I183" s="1"/>
      <c r="J183" s="60"/>
      <c r="L183" s="37"/>
      <c r="M183" s="1"/>
      <c r="N183" s="50"/>
      <c r="O183" s="50"/>
      <c r="P183" s="5"/>
      <c r="Q183" s="5"/>
      <c r="S183" s="9"/>
      <c r="T183" s="222"/>
    </row>
    <row r="184" spans="1:45" x14ac:dyDescent="0.2">
      <c r="B184" s="1"/>
      <c r="C184" s="1"/>
      <c r="D184" s="1"/>
      <c r="E184" s="37"/>
      <c r="F184" s="37"/>
      <c r="G184" s="1"/>
      <c r="H184" s="1"/>
      <c r="I184" s="1"/>
      <c r="J184" s="60"/>
      <c r="L184" s="37"/>
      <c r="M184" s="1"/>
      <c r="N184" s="37"/>
      <c r="O184" s="37"/>
      <c r="P184" s="1"/>
      <c r="Q184" s="1"/>
      <c r="S184" s="9"/>
      <c r="T184" s="222"/>
    </row>
    <row r="185" spans="1:45" x14ac:dyDescent="0.2">
      <c r="B185" s="1"/>
      <c r="C185" s="1"/>
      <c r="D185" s="1"/>
      <c r="E185" s="37"/>
      <c r="F185" s="37"/>
      <c r="G185" s="1"/>
      <c r="H185" s="1"/>
      <c r="I185" s="1"/>
      <c r="J185" s="60"/>
      <c r="L185" s="37"/>
      <c r="M185" s="1"/>
      <c r="S185" s="9"/>
      <c r="T185" s="222"/>
    </row>
    <row r="186" spans="1:45" x14ac:dyDescent="0.2">
      <c r="B186" s="1"/>
      <c r="C186" s="1"/>
      <c r="D186" s="1"/>
      <c r="E186" s="37"/>
      <c r="F186" s="37"/>
      <c r="G186" s="1"/>
      <c r="H186" s="1"/>
      <c r="I186" s="1"/>
      <c r="J186" s="60"/>
      <c r="L186" s="37"/>
      <c r="M186" s="1"/>
      <c r="S186" s="9"/>
      <c r="T186" s="222"/>
    </row>
    <row r="187" spans="1:45" x14ac:dyDescent="0.2">
      <c r="B187" s="1"/>
      <c r="C187" s="1"/>
      <c r="L187" s="37"/>
      <c r="S187" s="9"/>
      <c r="T187" s="222"/>
    </row>
    <row r="188" spans="1:45" x14ac:dyDescent="0.2">
      <c r="B188" s="1"/>
      <c r="C188" s="1"/>
      <c r="S188" s="9"/>
      <c r="T188" s="222"/>
    </row>
    <row r="189" spans="1:45" x14ac:dyDescent="0.2">
      <c r="A189" s="38"/>
      <c r="B189" s="6"/>
      <c r="C189" s="6"/>
      <c r="D189" s="6"/>
      <c r="E189" s="42"/>
      <c r="F189" s="42"/>
      <c r="G189" s="6"/>
      <c r="H189" s="6"/>
      <c r="I189" s="6"/>
      <c r="J189" s="61"/>
      <c r="L189" s="42"/>
      <c r="M189" s="7"/>
      <c r="N189" s="45"/>
      <c r="O189" s="45"/>
      <c r="P189" s="7"/>
      <c r="Q189" s="7"/>
      <c r="R189" s="7"/>
      <c r="S189" s="9"/>
      <c r="T189" s="222"/>
    </row>
    <row r="190" spans="1:45" s="7" customFormat="1" x14ac:dyDescent="0.2">
      <c r="A190" s="33">
        <v>22</v>
      </c>
      <c r="B190" s="72" t="s">
        <v>336</v>
      </c>
      <c r="C190" s="72" t="s">
        <v>280</v>
      </c>
      <c r="D190" s="72" t="s">
        <v>273</v>
      </c>
      <c r="E190" s="72" t="s">
        <v>281</v>
      </c>
      <c r="F190" s="72" t="s">
        <v>173</v>
      </c>
      <c r="G190" s="72" t="s">
        <v>261</v>
      </c>
      <c r="H190" s="142">
        <v>0.8125</v>
      </c>
      <c r="I190" s="72" t="s">
        <v>275</v>
      </c>
      <c r="J190" s="59" t="s">
        <v>81</v>
      </c>
      <c r="K190" s="244" t="s">
        <v>283</v>
      </c>
      <c r="L190" s="72" t="s">
        <v>285</v>
      </c>
      <c r="M190" s="1" t="s">
        <v>113</v>
      </c>
      <c r="N190" s="203">
        <v>60</v>
      </c>
      <c r="O190" s="37"/>
      <c r="P190" s="1"/>
      <c r="Q190" s="21"/>
      <c r="R190"/>
      <c r="S190" s="9"/>
      <c r="T190" s="222"/>
      <c r="U190" s="9"/>
      <c r="V190" s="9"/>
      <c r="W190" s="9"/>
      <c r="X190" s="9"/>
      <c r="Y190" s="222"/>
      <c r="Z190" s="134"/>
      <c r="AA190" s="9"/>
      <c r="AB190" s="9"/>
      <c r="AC190" s="9"/>
      <c r="AD190" s="222"/>
      <c r="AE190" s="9"/>
      <c r="AF190" s="79"/>
      <c r="AG190" s="76"/>
      <c r="AH190" s="9"/>
      <c r="AI190" s="222"/>
      <c r="AL190" s="9"/>
      <c r="AM190" s="9"/>
      <c r="AN190" s="222"/>
      <c r="AQ190" s="9"/>
      <c r="AR190" s="9"/>
      <c r="AS190" s="229"/>
    </row>
    <row r="191" spans="1:45" x14ac:dyDescent="0.2">
      <c r="B191" s="1"/>
      <c r="C191" s="1"/>
      <c r="D191" s="1"/>
      <c r="E191" s="72" t="s">
        <v>282</v>
      </c>
      <c r="F191" s="37"/>
      <c r="G191" s="1"/>
      <c r="H191" s="1"/>
      <c r="I191" s="1"/>
      <c r="J191" s="60"/>
      <c r="L191" s="37"/>
      <c r="M191" s="1"/>
      <c r="N191" s="50"/>
      <c r="O191" s="50"/>
      <c r="P191" s="5"/>
      <c r="Q191" s="5"/>
      <c r="S191" s="9"/>
      <c r="T191" s="222"/>
      <c r="U191" s="9"/>
      <c r="V191" s="9"/>
      <c r="W191" s="9"/>
      <c r="X191" s="9"/>
      <c r="Y191" s="222"/>
      <c r="Z191" s="134"/>
      <c r="AA191" s="9"/>
      <c r="AB191" s="9"/>
      <c r="AC191" s="9"/>
      <c r="AD191" s="222"/>
      <c r="AE191" s="9"/>
      <c r="AG191" s="76"/>
      <c r="AH191" s="9"/>
      <c r="AI191" s="222"/>
      <c r="AL191" s="9"/>
      <c r="AM191" s="9"/>
      <c r="AN191" s="222"/>
      <c r="AQ191" s="9"/>
      <c r="AR191" s="9"/>
    </row>
    <row r="192" spans="1:45" x14ac:dyDescent="0.2">
      <c r="B192" s="1"/>
      <c r="C192" s="1"/>
      <c r="D192" s="1"/>
      <c r="E192" s="37"/>
      <c r="F192" s="37"/>
      <c r="G192" s="1"/>
      <c r="H192" s="1"/>
      <c r="I192" s="1"/>
      <c r="J192" s="60"/>
      <c r="L192" s="37"/>
      <c r="M192" s="1"/>
      <c r="N192" s="37"/>
      <c r="O192" s="37"/>
      <c r="P192" s="1"/>
      <c r="Q192" s="1"/>
      <c r="S192" s="9"/>
      <c r="T192" s="222"/>
    </row>
    <row r="193" spans="1:46" x14ac:dyDescent="0.2">
      <c r="B193" s="1"/>
      <c r="C193" s="1"/>
      <c r="D193" s="1"/>
      <c r="E193" s="37"/>
      <c r="F193" s="37"/>
      <c r="G193" s="1"/>
      <c r="H193" s="1"/>
      <c r="I193" s="1"/>
      <c r="J193" s="60"/>
      <c r="L193" s="37"/>
      <c r="M193" s="1"/>
      <c r="N193" s="37"/>
      <c r="O193" s="37"/>
      <c r="P193" s="1"/>
      <c r="Q193" s="1"/>
      <c r="S193" s="9"/>
      <c r="T193" s="222"/>
    </row>
    <row r="194" spans="1:46" x14ac:dyDescent="0.2">
      <c r="B194" s="1"/>
      <c r="C194" s="1"/>
      <c r="D194" s="1"/>
      <c r="E194" s="37"/>
      <c r="F194" s="37"/>
      <c r="G194" s="1"/>
      <c r="H194" s="1"/>
      <c r="I194" s="1"/>
      <c r="J194" s="60"/>
      <c r="L194" s="37"/>
      <c r="M194" s="1"/>
      <c r="N194" s="37"/>
      <c r="O194" s="37"/>
      <c r="P194" s="1"/>
      <c r="Q194" s="1"/>
      <c r="S194" s="9"/>
      <c r="T194" s="222"/>
    </row>
    <row r="195" spans="1:46" x14ac:dyDescent="0.2">
      <c r="B195" s="1"/>
      <c r="C195" s="1"/>
      <c r="D195" s="1"/>
      <c r="E195" s="37"/>
      <c r="F195" s="37"/>
      <c r="G195" s="1"/>
      <c r="H195" s="1"/>
      <c r="I195" s="1"/>
      <c r="J195" s="60"/>
      <c r="L195" s="37"/>
      <c r="M195" s="1"/>
      <c r="N195" s="37"/>
      <c r="O195" s="37"/>
      <c r="P195" s="1"/>
      <c r="Q195" s="1"/>
      <c r="S195" s="9"/>
      <c r="T195" s="222"/>
    </row>
    <row r="196" spans="1:46" x14ac:dyDescent="0.2">
      <c r="B196" s="1"/>
      <c r="C196" s="1"/>
      <c r="D196" s="1"/>
      <c r="E196" s="37"/>
      <c r="F196" s="37"/>
      <c r="G196" s="1"/>
      <c r="H196" s="1"/>
      <c r="I196" s="1"/>
      <c r="J196" s="60"/>
      <c r="L196" s="37"/>
      <c r="M196" s="1"/>
      <c r="N196" s="37"/>
      <c r="O196" s="37"/>
      <c r="P196" s="1"/>
      <c r="Q196" s="1"/>
      <c r="S196" s="9"/>
      <c r="T196" s="222"/>
    </row>
    <row r="197" spans="1:46" x14ac:dyDescent="0.2">
      <c r="L197" s="37"/>
      <c r="S197" s="9"/>
      <c r="T197" s="222"/>
    </row>
    <row r="198" spans="1:46" s="7" customFormat="1" x14ac:dyDescent="0.2">
      <c r="A198" s="32"/>
      <c r="E198" s="45"/>
      <c r="F198" s="45"/>
      <c r="J198" s="64"/>
      <c r="K198" s="47"/>
      <c r="L198" s="42"/>
      <c r="N198" s="45"/>
      <c r="O198" s="45"/>
      <c r="S198" s="9"/>
      <c r="T198" s="222"/>
      <c r="U198" s="9"/>
      <c r="V198" s="9"/>
      <c r="W198" s="9"/>
      <c r="X198" s="9"/>
      <c r="Y198" s="222"/>
      <c r="Z198" s="134"/>
      <c r="AA198" s="9"/>
      <c r="AB198" s="9"/>
      <c r="AC198" s="9"/>
      <c r="AD198" s="222"/>
      <c r="AE198" s="9"/>
      <c r="AF198" s="76"/>
      <c r="AG198" s="76"/>
      <c r="AH198" s="9"/>
      <c r="AI198" s="222"/>
      <c r="AJ198" s="9"/>
      <c r="AL198" s="9"/>
      <c r="AM198" s="9"/>
      <c r="AN198" s="222"/>
      <c r="AO198" s="9"/>
      <c r="AQ198" s="9"/>
      <c r="AR198" s="9"/>
      <c r="AS198" s="222"/>
      <c r="AT198" s="9"/>
    </row>
    <row r="199" spans="1:46" ht="34.5" x14ac:dyDescent="0.2">
      <c r="A199" s="31">
        <v>23</v>
      </c>
      <c r="B199" s="72" t="s">
        <v>286</v>
      </c>
      <c r="C199" s="72" t="s">
        <v>287</v>
      </c>
      <c r="D199" s="72" t="s">
        <v>288</v>
      </c>
      <c r="E199" s="125" t="s">
        <v>291</v>
      </c>
      <c r="F199" s="72" t="s">
        <v>184</v>
      </c>
      <c r="G199" s="72" t="s">
        <v>251</v>
      </c>
      <c r="H199" s="142">
        <v>2.0833333333333332E-2</v>
      </c>
      <c r="I199" s="72" t="s">
        <v>290</v>
      </c>
      <c r="J199" s="59" t="s">
        <v>208</v>
      </c>
      <c r="L199" s="72" t="s">
        <v>127</v>
      </c>
      <c r="M199" s="1"/>
      <c r="N199" s="203">
        <v>58.38</v>
      </c>
      <c r="O199" s="203">
        <v>1.62</v>
      </c>
      <c r="P199" s="1"/>
      <c r="Q199" s="21"/>
      <c r="S199" s="9"/>
      <c r="T199" s="222"/>
      <c r="U199" s="9"/>
      <c r="V199" s="9"/>
      <c r="W199" s="9"/>
      <c r="X199" s="9"/>
      <c r="Y199" s="222"/>
      <c r="Z199" s="134"/>
      <c r="AA199" s="9"/>
      <c r="AB199" s="9"/>
      <c r="AC199" s="9"/>
      <c r="AD199" s="222"/>
      <c r="AE199" s="9"/>
      <c r="AF199" s="76"/>
      <c r="AG199" s="76"/>
      <c r="AH199" s="9"/>
      <c r="AI199" s="222"/>
      <c r="AJ199" s="9"/>
      <c r="AL199" s="9"/>
      <c r="AM199" s="9"/>
      <c r="AN199" s="222"/>
      <c r="AO199" s="9"/>
      <c r="AQ199" s="9"/>
      <c r="AR199" s="9"/>
      <c r="AS199" s="222"/>
      <c r="AT199" s="9"/>
    </row>
    <row r="200" spans="1:46" x14ac:dyDescent="0.2">
      <c r="A200" s="31" t="s">
        <v>295</v>
      </c>
      <c r="D200" s="1"/>
      <c r="E200" s="72" t="s">
        <v>289</v>
      </c>
      <c r="F200" s="37"/>
      <c r="G200" s="1"/>
      <c r="H200" s="1"/>
      <c r="I200" s="1"/>
      <c r="J200" s="60"/>
      <c r="L200" s="37"/>
      <c r="M200" s="1"/>
      <c r="N200" s="50"/>
      <c r="O200" s="50"/>
      <c r="P200" s="5"/>
      <c r="Q200" s="5"/>
    </row>
    <row r="201" spans="1:46" x14ac:dyDescent="0.2">
      <c r="D201" s="1"/>
      <c r="E201" s="37"/>
      <c r="F201" s="37"/>
      <c r="G201" s="1"/>
      <c r="H201" s="1"/>
      <c r="I201" s="1"/>
      <c r="J201" s="60"/>
      <c r="L201" s="37"/>
      <c r="M201" s="1"/>
      <c r="N201" s="37"/>
      <c r="O201" s="37"/>
      <c r="P201" s="1"/>
      <c r="Q201" s="1"/>
    </row>
    <row r="202" spans="1:46" x14ac:dyDescent="0.2">
      <c r="D202" s="1"/>
      <c r="E202" s="37"/>
      <c r="F202" s="37"/>
      <c r="G202" s="1"/>
      <c r="H202" s="1"/>
      <c r="I202" s="1"/>
      <c r="J202" s="60"/>
      <c r="L202" s="37"/>
      <c r="M202" s="1"/>
      <c r="N202" s="37"/>
      <c r="O202" s="37"/>
      <c r="P202" s="1"/>
      <c r="Q202" s="1"/>
    </row>
    <row r="203" spans="1:46" x14ac:dyDescent="0.2">
      <c r="D203" s="1"/>
      <c r="E203" s="37"/>
      <c r="F203" s="37"/>
      <c r="G203" s="1"/>
      <c r="H203" s="1"/>
      <c r="I203" s="1"/>
      <c r="J203" s="60"/>
      <c r="L203" s="37"/>
      <c r="M203" s="1"/>
      <c r="N203" s="37"/>
      <c r="O203" s="37"/>
      <c r="P203" s="1"/>
      <c r="Q203" s="1"/>
    </row>
    <row r="204" spans="1:46" x14ac:dyDescent="0.2">
      <c r="D204" s="1"/>
      <c r="E204" s="37"/>
      <c r="F204" s="37"/>
      <c r="G204" s="1"/>
      <c r="H204" s="1"/>
      <c r="I204" s="1"/>
      <c r="J204" s="60"/>
      <c r="L204" s="37"/>
      <c r="M204" s="1"/>
      <c r="N204" s="37"/>
      <c r="O204" s="37"/>
      <c r="P204" s="1"/>
      <c r="Q204" s="1"/>
    </row>
    <row r="205" spans="1:46" s="7" customFormat="1" x14ac:dyDescent="0.2">
      <c r="A205" s="32"/>
      <c r="E205" s="45"/>
      <c r="F205" s="45"/>
      <c r="J205" s="64"/>
      <c r="K205" s="47"/>
      <c r="L205" s="42"/>
      <c r="N205" s="45"/>
      <c r="O205" s="45"/>
      <c r="S205" s="9"/>
      <c r="T205" s="222"/>
      <c r="U205" s="9"/>
      <c r="V205" s="9"/>
      <c r="Y205" s="229"/>
      <c r="Z205" s="134"/>
      <c r="AD205" s="229"/>
      <c r="AF205" s="79"/>
      <c r="AG205" s="79"/>
      <c r="AI205" s="229"/>
      <c r="AN205" s="229"/>
      <c r="AS205" s="229"/>
    </row>
    <row r="206" spans="1:46" ht="34.5" x14ac:dyDescent="0.2">
      <c r="A206" s="31">
        <v>24</v>
      </c>
      <c r="B206" s="72" t="s">
        <v>286</v>
      </c>
      <c r="C206" s="72" t="s">
        <v>287</v>
      </c>
      <c r="D206" s="72" t="s">
        <v>288</v>
      </c>
      <c r="E206" s="125" t="s">
        <v>291</v>
      </c>
      <c r="F206" s="72" t="s">
        <v>184</v>
      </c>
      <c r="G206" s="72" t="s">
        <v>251</v>
      </c>
      <c r="H206" s="142">
        <v>2.0833333333333332E-2</v>
      </c>
      <c r="I206" s="72" t="s">
        <v>290</v>
      </c>
      <c r="J206" s="59" t="s">
        <v>294</v>
      </c>
      <c r="K206" s="72" t="s">
        <v>292</v>
      </c>
      <c r="L206" s="37"/>
      <c r="M206" s="1" t="s">
        <v>42</v>
      </c>
      <c r="N206" s="37"/>
      <c r="O206" s="37"/>
      <c r="P206" s="1"/>
      <c r="Q206" s="21"/>
    </row>
    <row r="207" spans="1:46" x14ac:dyDescent="0.2">
      <c r="B207" s="1"/>
      <c r="C207" s="1"/>
      <c r="D207" s="1"/>
      <c r="E207" s="72" t="s">
        <v>289</v>
      </c>
      <c r="F207" s="37"/>
      <c r="G207" s="1"/>
      <c r="H207" s="1"/>
      <c r="I207" s="1"/>
      <c r="J207" s="60"/>
      <c r="K207" s="72" t="s">
        <v>293</v>
      </c>
      <c r="L207" s="37"/>
      <c r="M207" s="1"/>
      <c r="N207" s="50"/>
      <c r="O207" s="50"/>
      <c r="P207" s="5"/>
      <c r="Q207" s="5"/>
    </row>
    <row r="208" spans="1:46" x14ac:dyDescent="0.2">
      <c r="B208" s="1"/>
      <c r="C208" s="1"/>
      <c r="D208" s="1"/>
      <c r="E208" s="37"/>
      <c r="F208" s="37"/>
      <c r="G208" s="1"/>
      <c r="H208" s="1"/>
      <c r="I208" s="1"/>
      <c r="J208" s="60"/>
      <c r="L208" s="37"/>
      <c r="M208" s="1"/>
      <c r="N208" s="37"/>
      <c r="O208" s="37"/>
      <c r="P208" s="1"/>
      <c r="Q208" s="1"/>
      <c r="S208" s="9"/>
      <c r="T208" s="222"/>
      <c r="U208" s="9"/>
      <c r="V208" s="9"/>
      <c r="Z208" s="134"/>
    </row>
    <row r="209" spans="1:45" x14ac:dyDescent="0.2">
      <c r="B209" s="1"/>
      <c r="C209" s="1"/>
      <c r="D209" s="1"/>
      <c r="E209" s="37"/>
      <c r="F209" s="37"/>
      <c r="G209" s="1"/>
      <c r="H209" s="1"/>
      <c r="I209" s="1"/>
      <c r="J209" s="60"/>
      <c r="L209" s="37"/>
      <c r="M209" s="1"/>
      <c r="N209" s="37"/>
      <c r="O209" s="37"/>
      <c r="P209" s="1"/>
      <c r="Q209" s="1"/>
    </row>
    <row r="210" spans="1:45" x14ac:dyDescent="0.2">
      <c r="E210" s="37"/>
      <c r="F210" s="37"/>
      <c r="G210" s="1"/>
      <c r="L210" s="37"/>
    </row>
    <row r="211" spans="1:45" x14ac:dyDescent="0.2">
      <c r="E211" s="37"/>
      <c r="F211" s="37"/>
      <c r="G211" s="1"/>
      <c r="L211" s="37"/>
    </row>
    <row r="212" spans="1:45" x14ac:dyDescent="0.2">
      <c r="A212" s="38"/>
      <c r="B212" s="7"/>
      <c r="C212" s="7"/>
      <c r="D212" s="7"/>
      <c r="E212" s="45"/>
      <c r="F212" s="45"/>
      <c r="G212" s="7"/>
      <c r="H212" s="7"/>
      <c r="I212" s="7"/>
      <c r="J212" s="64"/>
      <c r="L212" s="45"/>
      <c r="M212" s="7"/>
      <c r="N212" s="45"/>
      <c r="O212" s="45"/>
      <c r="P212" s="7"/>
      <c r="Q212" s="7"/>
      <c r="R212" s="7"/>
    </row>
    <row r="213" spans="1:45" x14ac:dyDescent="0.2">
      <c r="A213" s="31">
        <v>25</v>
      </c>
      <c r="B213" s="1"/>
      <c r="C213" s="1"/>
      <c r="D213" s="1"/>
      <c r="E213" s="26"/>
      <c r="F213" s="52"/>
      <c r="G213" s="2"/>
      <c r="H213" s="24"/>
      <c r="I213" s="1"/>
      <c r="J213" s="59"/>
      <c r="L213" s="37"/>
      <c r="M213" s="1"/>
      <c r="N213" s="37"/>
      <c r="O213" s="37"/>
      <c r="P213" s="1"/>
      <c r="Q213" s="1"/>
    </row>
    <row r="214" spans="1:45" x14ac:dyDescent="0.2">
      <c r="A214" s="31" t="s">
        <v>297</v>
      </c>
      <c r="B214" s="1"/>
      <c r="C214" s="1"/>
      <c r="D214" s="1"/>
      <c r="E214" s="37"/>
      <c r="F214" s="37"/>
      <c r="G214" s="1"/>
      <c r="H214" s="1"/>
      <c r="I214" s="1"/>
      <c r="J214" s="60"/>
      <c r="L214" s="37"/>
      <c r="M214" s="1"/>
      <c r="N214" s="50"/>
      <c r="O214" s="50"/>
      <c r="P214" s="5"/>
      <c r="Q214" s="5"/>
      <c r="S214" s="9"/>
      <c r="T214" s="222"/>
      <c r="U214" s="9"/>
      <c r="V214" s="9"/>
      <c r="W214" s="9"/>
      <c r="X214" s="9"/>
      <c r="Y214" s="222"/>
      <c r="Z214" s="134"/>
      <c r="AA214" s="9"/>
      <c r="AB214" s="9"/>
      <c r="AC214" s="9"/>
      <c r="AD214" s="222"/>
      <c r="AG214" s="76"/>
      <c r="AH214" s="9"/>
      <c r="AI214" s="222"/>
      <c r="AL214" s="9"/>
      <c r="AM214" s="9"/>
      <c r="AN214" s="222"/>
      <c r="AQ214" s="9"/>
      <c r="AR214" s="9"/>
    </row>
    <row r="215" spans="1:45" x14ac:dyDescent="0.2">
      <c r="B215" s="1"/>
      <c r="C215" s="1"/>
      <c r="D215" s="1"/>
      <c r="E215" s="37"/>
      <c r="F215" s="37"/>
      <c r="G215" s="1"/>
      <c r="H215" s="1"/>
      <c r="I215" s="1"/>
      <c r="J215" s="60"/>
      <c r="L215" s="37"/>
      <c r="M215" s="1"/>
      <c r="N215" s="37"/>
      <c r="O215" s="37"/>
      <c r="P215" s="1"/>
      <c r="Q215" s="1"/>
      <c r="S215" s="9"/>
      <c r="T215" s="222"/>
      <c r="U215" s="9"/>
      <c r="V215" s="9"/>
      <c r="W215" s="9"/>
      <c r="X215" s="9"/>
      <c r="Y215" s="222"/>
      <c r="Z215" s="134"/>
      <c r="AA215" s="9"/>
      <c r="AB215" s="9"/>
      <c r="AC215" s="9"/>
      <c r="AD215" s="222"/>
      <c r="AG215" s="76"/>
      <c r="AH215" s="9"/>
      <c r="AI215" s="222"/>
      <c r="AL215" s="9"/>
      <c r="AM215" s="9"/>
      <c r="AN215" s="222"/>
      <c r="AQ215" s="9"/>
      <c r="AR215" s="9"/>
    </row>
    <row r="216" spans="1:45" s="7" customFormat="1" x14ac:dyDescent="0.2">
      <c r="A216" s="33"/>
      <c r="B216" s="1"/>
      <c r="C216" s="1"/>
      <c r="D216" s="1"/>
      <c r="E216" s="37"/>
      <c r="F216" s="37"/>
      <c r="G216" s="1"/>
      <c r="H216" s="1"/>
      <c r="I216" s="1"/>
      <c r="J216" s="60"/>
      <c r="K216" s="47"/>
      <c r="L216" s="37"/>
      <c r="M216" s="1"/>
      <c r="N216" s="37"/>
      <c r="O216" s="37"/>
      <c r="P216" s="1"/>
      <c r="Q216" s="1"/>
      <c r="R216"/>
      <c r="S216" s="9"/>
      <c r="T216" s="222"/>
      <c r="U216" s="9"/>
      <c r="V216" s="9"/>
      <c r="W216" s="9"/>
      <c r="X216" s="9"/>
      <c r="Y216" s="222"/>
      <c r="Z216" s="134"/>
      <c r="AA216" s="9"/>
      <c r="AB216" s="9"/>
      <c r="AC216" s="9"/>
      <c r="AD216" s="222"/>
      <c r="AF216" s="79"/>
      <c r="AG216" s="76"/>
      <c r="AH216" s="9"/>
      <c r="AI216" s="222"/>
      <c r="AL216" s="9"/>
      <c r="AM216" s="9"/>
      <c r="AN216" s="222"/>
      <c r="AQ216" s="9"/>
      <c r="AR216" s="9"/>
      <c r="AS216" s="229"/>
    </row>
    <row r="217" spans="1:45" x14ac:dyDescent="0.2">
      <c r="B217" s="1"/>
      <c r="C217" s="1"/>
      <c r="D217" s="1"/>
      <c r="E217" s="37"/>
      <c r="F217" s="37"/>
      <c r="G217" s="1"/>
      <c r="H217" s="1"/>
      <c r="I217" s="1"/>
      <c r="J217" s="60"/>
      <c r="L217" s="37"/>
      <c r="M217" s="1"/>
      <c r="N217" s="37"/>
      <c r="O217" s="37"/>
      <c r="P217" s="1"/>
      <c r="Q217" s="1"/>
    </row>
    <row r="218" spans="1:45" x14ac:dyDescent="0.2">
      <c r="B218" s="1"/>
      <c r="C218" s="1"/>
      <c r="D218" s="1"/>
      <c r="E218" s="37"/>
      <c r="F218" s="37"/>
      <c r="G218" s="1"/>
      <c r="H218" s="1"/>
      <c r="I218" s="1"/>
      <c r="J218" s="60"/>
      <c r="L218" s="37"/>
      <c r="M218" s="1"/>
      <c r="N218" s="37"/>
      <c r="O218" s="37"/>
      <c r="P218" s="1"/>
      <c r="Q218" s="1"/>
    </row>
    <row r="219" spans="1:45" x14ac:dyDescent="0.2">
      <c r="B219" s="1"/>
      <c r="C219" s="1"/>
      <c r="D219" s="1"/>
      <c r="E219" s="37"/>
      <c r="F219" s="37"/>
      <c r="G219" s="1"/>
      <c r="H219" s="1"/>
      <c r="I219" s="1"/>
      <c r="J219" s="60"/>
      <c r="L219" s="37"/>
      <c r="M219" s="1"/>
      <c r="N219" s="37"/>
      <c r="O219" s="37"/>
      <c r="P219" s="1"/>
      <c r="Q219" s="1"/>
    </row>
    <row r="220" spans="1:45" x14ac:dyDescent="0.2">
      <c r="D220" s="1"/>
      <c r="E220" s="37"/>
      <c r="F220" s="37"/>
      <c r="G220" s="1"/>
      <c r="H220" s="1"/>
      <c r="I220" s="1"/>
      <c r="J220" s="60"/>
      <c r="L220" s="37"/>
      <c r="M220" s="1"/>
      <c r="N220" s="37"/>
      <c r="O220" s="37"/>
      <c r="P220" s="1"/>
      <c r="Q220" s="1"/>
    </row>
    <row r="221" spans="1:45" x14ac:dyDescent="0.2">
      <c r="B221" s="1"/>
      <c r="C221" s="1"/>
      <c r="D221" s="1"/>
      <c r="E221" s="37"/>
      <c r="F221" s="37"/>
      <c r="G221" s="1"/>
      <c r="H221" s="1"/>
      <c r="I221" s="1"/>
      <c r="J221" s="60"/>
      <c r="L221" s="37"/>
      <c r="M221" s="1"/>
      <c r="N221" s="37"/>
      <c r="O221" s="37"/>
      <c r="P221" s="1"/>
      <c r="Q221" s="1"/>
    </row>
    <row r="222" spans="1:45" x14ac:dyDescent="0.2">
      <c r="L222" s="37"/>
    </row>
    <row r="223" spans="1:45" s="9" customFormat="1" x14ac:dyDescent="0.2">
      <c r="A223" s="33"/>
      <c r="E223" s="44"/>
      <c r="F223" s="44"/>
      <c r="J223" s="63"/>
      <c r="K223" s="47"/>
      <c r="L223" s="44"/>
      <c r="N223" s="44"/>
      <c r="O223" s="44"/>
      <c r="T223" s="222"/>
      <c r="Y223" s="222"/>
      <c r="Z223" s="134"/>
      <c r="AD223" s="222"/>
      <c r="AF223" s="76"/>
      <c r="AG223" s="76"/>
      <c r="AI223" s="222"/>
      <c r="AN223" s="222"/>
      <c r="AS223" s="222"/>
    </row>
    <row r="224" spans="1:45" x14ac:dyDescent="0.2">
      <c r="B224" s="1"/>
      <c r="C224" s="1"/>
      <c r="L224" s="37"/>
    </row>
    <row r="225" spans="1:45" x14ac:dyDescent="0.2">
      <c r="A225" s="38"/>
      <c r="B225" s="7"/>
      <c r="C225" s="7"/>
      <c r="D225" s="7"/>
      <c r="E225" s="45"/>
      <c r="F225" s="45"/>
      <c r="G225" s="7"/>
      <c r="H225" s="7"/>
      <c r="I225" s="7"/>
      <c r="J225" s="64"/>
      <c r="K225" s="148"/>
      <c r="L225" s="42"/>
      <c r="M225" s="7"/>
      <c r="N225" s="45"/>
      <c r="O225" s="45"/>
      <c r="P225" s="7"/>
      <c r="Q225" s="7"/>
      <c r="R225" s="7"/>
    </row>
    <row r="226" spans="1:45" x14ac:dyDescent="0.2">
      <c r="A226" s="31">
        <v>26</v>
      </c>
      <c r="B226" s="72" t="s">
        <v>298</v>
      </c>
      <c r="C226" s="72" t="s">
        <v>299</v>
      </c>
      <c r="D226" s="72" t="s">
        <v>300</v>
      </c>
      <c r="E226" s="72" t="s">
        <v>301</v>
      </c>
      <c r="F226" s="72" t="s">
        <v>173</v>
      </c>
      <c r="G226" s="72" t="s">
        <v>174</v>
      </c>
      <c r="H226" s="142">
        <v>0.75</v>
      </c>
      <c r="I226" s="72" t="s">
        <v>303</v>
      </c>
      <c r="J226" s="58" t="s">
        <v>208</v>
      </c>
      <c r="K226" s="72" t="s">
        <v>306</v>
      </c>
      <c r="L226" s="72" t="s">
        <v>304</v>
      </c>
      <c r="M226" s="72" t="s">
        <v>113</v>
      </c>
      <c r="N226" s="204">
        <v>58.38</v>
      </c>
      <c r="O226" s="203">
        <v>1.62</v>
      </c>
      <c r="P226" s="10"/>
      <c r="Q226" s="40"/>
    </row>
    <row r="227" spans="1:45" x14ac:dyDescent="0.2">
      <c r="B227" s="1"/>
      <c r="C227" s="1"/>
      <c r="D227" s="1"/>
      <c r="E227" s="72" t="s">
        <v>302</v>
      </c>
      <c r="F227" s="37"/>
      <c r="G227" s="1"/>
      <c r="H227" s="1"/>
      <c r="I227" s="1"/>
      <c r="J227" s="60"/>
      <c r="L227" s="37"/>
      <c r="M227" s="1"/>
      <c r="N227" s="37"/>
      <c r="O227" s="37"/>
      <c r="P227" s="1"/>
      <c r="Q227" s="1"/>
    </row>
    <row r="228" spans="1:45" x14ac:dyDescent="0.2">
      <c r="B228" s="1"/>
      <c r="C228" s="1"/>
      <c r="D228" s="1"/>
      <c r="E228" s="37"/>
      <c r="F228" s="37"/>
      <c r="G228" s="1"/>
      <c r="H228" s="1"/>
      <c r="I228" s="1"/>
      <c r="J228" s="60"/>
      <c r="L228" s="37"/>
      <c r="M228" s="1"/>
      <c r="N228" s="50"/>
      <c r="O228" s="50"/>
      <c r="P228" s="5"/>
      <c r="Q228" s="5"/>
    </row>
    <row r="229" spans="1:45" x14ac:dyDescent="0.2">
      <c r="B229" s="1"/>
      <c r="C229" s="1"/>
      <c r="D229" s="1"/>
      <c r="E229" s="37"/>
      <c r="F229" s="37"/>
      <c r="G229" s="1"/>
      <c r="H229" s="1"/>
      <c r="I229" s="1"/>
      <c r="J229" s="60"/>
      <c r="L229" s="37"/>
      <c r="M229" s="1"/>
      <c r="N229" s="37"/>
      <c r="O229" s="37"/>
      <c r="P229" s="1"/>
      <c r="Q229" s="1"/>
    </row>
    <row r="230" spans="1:45" x14ac:dyDescent="0.2">
      <c r="B230" s="1"/>
      <c r="C230" s="1"/>
      <c r="D230" s="1"/>
      <c r="E230" s="37"/>
      <c r="F230" s="37"/>
      <c r="G230" s="1"/>
      <c r="H230" s="1"/>
      <c r="I230" s="1"/>
      <c r="J230" s="60"/>
      <c r="L230" s="37"/>
      <c r="M230" s="1"/>
      <c r="N230" s="37"/>
      <c r="O230" s="37"/>
      <c r="P230" s="1"/>
      <c r="Q230" s="1"/>
    </row>
    <row r="231" spans="1:45" s="9" customFormat="1" x14ac:dyDescent="0.2">
      <c r="A231" s="33"/>
      <c r="E231" s="44"/>
      <c r="F231" s="44"/>
      <c r="G231" s="1"/>
      <c r="H231" s="1"/>
      <c r="J231" s="63"/>
      <c r="K231" s="47"/>
      <c r="L231" s="46"/>
      <c r="N231" s="44"/>
      <c r="O231" s="44"/>
      <c r="T231" s="222"/>
      <c r="Y231" s="222"/>
      <c r="Z231" s="134"/>
      <c r="AD231" s="222"/>
      <c r="AF231" s="76"/>
      <c r="AG231" s="76"/>
      <c r="AI231" s="222"/>
      <c r="AN231" s="222"/>
      <c r="AS231" s="222"/>
    </row>
    <row r="232" spans="1:45" s="7" customFormat="1" x14ac:dyDescent="0.2">
      <c r="A232" s="32"/>
      <c r="E232" s="45"/>
      <c r="F232" s="45"/>
      <c r="J232" s="64"/>
      <c r="K232" s="148"/>
      <c r="L232" s="45"/>
      <c r="N232" s="45"/>
      <c r="O232" s="45"/>
      <c r="R232" s="9"/>
      <c r="S232" s="9"/>
      <c r="T232" s="222"/>
      <c r="U232" s="9"/>
      <c r="V232" s="9"/>
      <c r="W232" s="9"/>
      <c r="X232" s="9"/>
      <c r="Y232" s="222"/>
      <c r="Z232" s="134"/>
      <c r="AA232" s="9"/>
      <c r="AB232" s="9"/>
      <c r="AC232" s="9"/>
      <c r="AD232" s="222"/>
      <c r="AF232" s="79"/>
      <c r="AG232" s="76"/>
      <c r="AH232" s="9"/>
      <c r="AI232" s="222"/>
      <c r="AL232" s="9"/>
      <c r="AM232" s="9"/>
      <c r="AN232" s="222"/>
      <c r="AQ232" s="9"/>
      <c r="AR232" s="9"/>
      <c r="AS232" s="229"/>
    </row>
    <row r="233" spans="1:45" x14ac:dyDescent="0.2">
      <c r="A233" s="31">
        <v>27</v>
      </c>
      <c r="B233" s="10" t="s">
        <v>314</v>
      </c>
      <c r="C233" s="10" t="s">
        <v>315</v>
      </c>
      <c r="D233" s="10" t="s">
        <v>316</v>
      </c>
      <c r="E233" s="36" t="s">
        <v>317</v>
      </c>
      <c r="F233" s="53" t="s">
        <v>184</v>
      </c>
      <c r="G233" s="36" t="s">
        <v>185</v>
      </c>
      <c r="H233" s="149">
        <v>0.8125</v>
      </c>
      <c r="I233" s="36" t="s">
        <v>319</v>
      </c>
      <c r="J233" s="62" t="s">
        <v>81</v>
      </c>
      <c r="K233" s="47" t="s">
        <v>320</v>
      </c>
      <c r="L233" s="25" t="s">
        <v>322</v>
      </c>
      <c r="M233" s="36" t="s">
        <v>228</v>
      </c>
      <c r="N233" s="203">
        <v>60</v>
      </c>
      <c r="O233" s="37"/>
      <c r="P233" s="1"/>
      <c r="Q233" s="21"/>
    </row>
    <row r="234" spans="1:45" x14ac:dyDescent="0.2">
      <c r="E234" s="47" t="s">
        <v>318</v>
      </c>
      <c r="K234" s="47" t="s">
        <v>321</v>
      </c>
      <c r="N234" s="37"/>
      <c r="O234" s="37"/>
      <c r="P234" s="1"/>
      <c r="Q234" s="1"/>
    </row>
    <row r="235" spans="1:45" x14ac:dyDescent="0.2">
      <c r="N235" s="37"/>
      <c r="O235" s="37"/>
      <c r="P235" s="1"/>
      <c r="Q235" s="1"/>
    </row>
    <row r="236" spans="1:45" x14ac:dyDescent="0.2">
      <c r="N236" s="37"/>
      <c r="O236" s="37"/>
      <c r="P236" s="1"/>
      <c r="Q236" s="1"/>
    </row>
    <row r="237" spans="1:45" x14ac:dyDescent="0.2">
      <c r="A237" s="38"/>
      <c r="B237" s="7"/>
      <c r="C237" s="7"/>
      <c r="D237" s="7"/>
      <c r="E237" s="45"/>
      <c r="F237" s="45"/>
      <c r="G237" s="7"/>
      <c r="H237" s="7"/>
      <c r="I237" s="7"/>
      <c r="J237" s="64"/>
      <c r="K237" s="148"/>
      <c r="L237" s="45"/>
      <c r="M237" s="7"/>
      <c r="N237" s="45"/>
      <c r="O237" s="45"/>
      <c r="P237" s="7"/>
      <c r="Q237" s="7"/>
      <c r="R237" s="1"/>
    </row>
    <row r="238" spans="1:45" x14ac:dyDescent="0.2">
      <c r="A238" s="31">
        <v>28</v>
      </c>
      <c r="B238" s="1" t="s">
        <v>330</v>
      </c>
      <c r="C238" s="1" t="s">
        <v>331</v>
      </c>
      <c r="D238" s="1" t="s">
        <v>326</v>
      </c>
      <c r="E238" s="37" t="s">
        <v>332</v>
      </c>
      <c r="F238" s="52" t="s">
        <v>184</v>
      </c>
      <c r="G238" s="1" t="s">
        <v>327</v>
      </c>
      <c r="H238" s="2" t="s">
        <v>328</v>
      </c>
      <c r="I238" s="1" t="s">
        <v>334</v>
      </c>
      <c r="J238" s="59" t="s">
        <v>208</v>
      </c>
      <c r="K238" s="47" t="s">
        <v>335</v>
      </c>
      <c r="L238" s="37" t="s">
        <v>333</v>
      </c>
      <c r="M238" s="1" t="s">
        <v>265</v>
      </c>
      <c r="N238" s="203">
        <v>58.38</v>
      </c>
      <c r="O238" s="203">
        <v>1.62</v>
      </c>
      <c r="P238" s="1"/>
      <c r="Q238" s="1"/>
    </row>
    <row r="239" spans="1:45" x14ac:dyDescent="0.2">
      <c r="B239" s="1"/>
      <c r="C239" s="1"/>
      <c r="D239" s="1"/>
      <c r="E239" s="37" t="s">
        <v>243</v>
      </c>
      <c r="F239" s="37"/>
      <c r="G239" s="1"/>
      <c r="H239" s="1"/>
      <c r="I239" s="1"/>
      <c r="J239" s="60"/>
      <c r="L239" s="37"/>
      <c r="M239" s="1"/>
      <c r="N239" s="37"/>
      <c r="O239" s="37"/>
      <c r="P239" s="1"/>
      <c r="Q239" s="1"/>
    </row>
    <row r="240" spans="1:45" x14ac:dyDescent="0.2">
      <c r="B240" s="1"/>
      <c r="C240" s="1"/>
      <c r="D240" s="1"/>
      <c r="E240" s="37"/>
      <c r="F240" s="37"/>
      <c r="G240" s="1"/>
      <c r="H240" s="1"/>
      <c r="I240" s="1"/>
      <c r="J240" s="60"/>
      <c r="L240" s="37"/>
      <c r="M240" s="1"/>
      <c r="N240" s="50"/>
      <c r="O240" s="50"/>
      <c r="P240" s="5"/>
      <c r="Q240" s="5"/>
    </row>
    <row r="241" spans="1:47" x14ac:dyDescent="0.2">
      <c r="B241" s="1"/>
      <c r="C241" s="1"/>
      <c r="D241" s="1"/>
      <c r="E241" s="37"/>
      <c r="F241" s="37"/>
      <c r="G241" s="1"/>
      <c r="H241" s="1"/>
      <c r="I241" s="1"/>
      <c r="J241" s="60"/>
      <c r="L241" s="37"/>
      <c r="M241" s="1"/>
      <c r="N241" s="50"/>
      <c r="O241" s="50"/>
      <c r="P241" s="5"/>
      <c r="Q241" s="5"/>
    </row>
    <row r="242" spans="1:47" s="7" customFormat="1" x14ac:dyDescent="0.2">
      <c r="A242" s="32"/>
      <c r="B242" s="6"/>
      <c r="C242" s="6"/>
      <c r="D242" s="6"/>
      <c r="E242" s="42"/>
      <c r="F242" s="42"/>
      <c r="G242" s="6"/>
      <c r="H242" s="6"/>
      <c r="I242" s="6"/>
      <c r="J242" s="61"/>
      <c r="K242" s="148"/>
      <c r="L242" s="42"/>
      <c r="M242" s="6"/>
      <c r="N242" s="42"/>
      <c r="O242" s="42"/>
      <c r="P242" s="6"/>
      <c r="Q242" s="6"/>
      <c r="R242" s="9"/>
      <c r="S242" s="9"/>
      <c r="T242" s="222"/>
      <c r="U242" s="9"/>
      <c r="V242" s="9"/>
      <c r="W242" s="9"/>
      <c r="X242" s="9"/>
      <c r="Y242" s="222"/>
      <c r="Z242" s="134"/>
      <c r="AA242" s="9"/>
      <c r="AB242" s="9"/>
      <c r="AC242" s="9"/>
      <c r="AD242" s="222"/>
      <c r="AF242" s="79"/>
      <c r="AG242" s="76"/>
      <c r="AH242" s="9"/>
      <c r="AI242" s="222"/>
      <c r="AL242" s="9"/>
      <c r="AM242" s="9"/>
      <c r="AN242" s="222"/>
      <c r="AQ242" s="9"/>
      <c r="AR242" s="9"/>
      <c r="AS242" s="229"/>
    </row>
    <row r="243" spans="1:47" s="7" customFormat="1" x14ac:dyDescent="0.2">
      <c r="A243" s="32"/>
      <c r="B243" s="6"/>
      <c r="C243" s="6"/>
      <c r="D243" s="6"/>
      <c r="E243" s="42"/>
      <c r="F243" s="42"/>
      <c r="G243" s="6"/>
      <c r="H243" s="6"/>
      <c r="I243" s="6"/>
      <c r="J243" s="61"/>
      <c r="K243" s="148"/>
      <c r="L243" s="42"/>
      <c r="M243" s="6"/>
      <c r="N243" s="42"/>
      <c r="O243" s="42"/>
      <c r="P243" s="6"/>
      <c r="Q243" s="6"/>
      <c r="R243" s="9"/>
      <c r="S243" s="9"/>
      <c r="T243" s="222"/>
      <c r="U243" s="9"/>
      <c r="V243" s="9"/>
      <c r="W243" s="9"/>
      <c r="X243" s="9"/>
      <c r="Y243" s="222"/>
      <c r="Z243" s="134"/>
      <c r="AA243" s="9"/>
      <c r="AB243" s="9"/>
      <c r="AC243" s="9"/>
      <c r="AD243" s="222"/>
      <c r="AF243" s="79"/>
      <c r="AG243" s="76"/>
      <c r="AH243" s="9"/>
      <c r="AI243" s="222"/>
      <c r="AL243" s="9"/>
      <c r="AM243" s="9"/>
      <c r="AN243" s="222"/>
      <c r="AQ243" s="9"/>
      <c r="AR243" s="9"/>
      <c r="AS243" s="229"/>
    </row>
    <row r="244" spans="1:47" s="9" customFormat="1" ht="51" x14ac:dyDescent="0.2">
      <c r="A244" s="33">
        <v>29</v>
      </c>
      <c r="B244" s="106" t="s">
        <v>338</v>
      </c>
      <c r="C244" s="106"/>
      <c r="D244" s="107" t="s">
        <v>71</v>
      </c>
      <c r="E244" s="108" t="s">
        <v>72</v>
      </c>
      <c r="F244" s="108" t="s">
        <v>337</v>
      </c>
      <c r="G244" s="107" t="s">
        <v>340</v>
      </c>
      <c r="H244" s="109" t="s">
        <v>341</v>
      </c>
      <c r="I244" s="107" t="s">
        <v>74</v>
      </c>
      <c r="J244" s="110" t="s">
        <v>81</v>
      </c>
      <c r="K244" s="121" t="s">
        <v>339</v>
      </c>
      <c r="L244" s="108" t="s">
        <v>75</v>
      </c>
      <c r="M244" s="107" t="s">
        <v>228</v>
      </c>
      <c r="N244" s="214">
        <v>30</v>
      </c>
      <c r="O244" s="111"/>
      <c r="P244" s="112" t="s">
        <v>76</v>
      </c>
      <c r="Q244" s="113">
        <v>42026</v>
      </c>
      <c r="T244" s="222"/>
      <c r="Y244" s="222"/>
      <c r="Z244" s="134"/>
      <c r="AD244" s="222"/>
      <c r="AF244" s="76"/>
      <c r="AG244" s="76"/>
      <c r="AI244" s="222"/>
      <c r="AN244" s="222"/>
      <c r="AS244" s="222"/>
    </row>
    <row r="245" spans="1:47" s="9" customFormat="1" x14ac:dyDescent="0.2">
      <c r="A245" s="33"/>
      <c r="B245" s="8"/>
      <c r="C245" s="8"/>
      <c r="D245" s="8"/>
      <c r="E245" s="46"/>
      <c r="F245" s="46"/>
      <c r="G245" s="8"/>
      <c r="H245" s="8"/>
      <c r="I245" s="8"/>
      <c r="J245" s="65"/>
      <c r="K245" s="44"/>
      <c r="L245" s="46"/>
      <c r="M245" s="8"/>
      <c r="N245" s="46"/>
      <c r="O245" s="46"/>
      <c r="P245" s="8"/>
      <c r="Q245" s="8"/>
      <c r="T245" s="222"/>
      <c r="Y245" s="222"/>
      <c r="Z245" s="134"/>
      <c r="AD245" s="222"/>
      <c r="AF245" s="76"/>
      <c r="AG245" s="76"/>
      <c r="AI245" s="222"/>
      <c r="AN245" s="222"/>
      <c r="AS245" s="222"/>
    </row>
    <row r="246" spans="1:47" s="9" customFormat="1" x14ac:dyDescent="0.2">
      <c r="A246" s="33"/>
      <c r="B246" s="8"/>
      <c r="C246" s="8"/>
      <c r="D246" s="8"/>
      <c r="E246" s="46"/>
      <c r="F246" s="46"/>
      <c r="G246" s="8"/>
      <c r="H246" s="8"/>
      <c r="I246" s="8"/>
      <c r="J246" s="65"/>
      <c r="K246" s="44"/>
      <c r="L246" s="46"/>
      <c r="M246" s="8"/>
      <c r="N246" s="46"/>
      <c r="O246" s="46"/>
      <c r="P246" s="8"/>
      <c r="Q246" s="8"/>
      <c r="T246" s="222"/>
      <c r="Y246" s="222"/>
      <c r="Z246" s="134"/>
      <c r="AD246" s="222"/>
      <c r="AF246" s="76"/>
      <c r="AG246" s="76"/>
      <c r="AI246" s="222"/>
      <c r="AN246" s="222"/>
      <c r="AS246" s="222"/>
    </row>
    <row r="247" spans="1:47" s="9" customFormat="1" x14ac:dyDescent="0.2">
      <c r="A247" s="33"/>
      <c r="B247" s="8"/>
      <c r="C247" s="8"/>
      <c r="D247" s="8"/>
      <c r="E247" s="46"/>
      <c r="F247" s="46"/>
      <c r="G247" s="8"/>
      <c r="H247" s="8"/>
      <c r="I247" s="8"/>
      <c r="J247" s="65"/>
      <c r="K247" s="44"/>
      <c r="L247" s="46"/>
      <c r="N247" s="1" t="s">
        <v>374</v>
      </c>
      <c r="O247" s="46" t="s">
        <v>345</v>
      </c>
      <c r="P247" s="8"/>
      <c r="Q247" s="8"/>
      <c r="T247" s="222"/>
      <c r="Y247" s="222"/>
      <c r="Z247" s="134"/>
      <c r="AD247" s="222"/>
      <c r="AF247" s="76"/>
      <c r="AG247" s="76"/>
      <c r="AI247" s="222"/>
      <c r="AN247" s="222"/>
      <c r="AS247" s="222"/>
    </row>
    <row r="248" spans="1:47" s="9" customFormat="1" x14ac:dyDescent="0.2">
      <c r="A248" s="33"/>
      <c r="B248" s="8"/>
      <c r="C248" s="8"/>
      <c r="D248" s="8"/>
      <c r="E248" s="46"/>
      <c r="F248" s="46"/>
      <c r="G248" s="8"/>
      <c r="H248" s="8"/>
      <c r="I248" s="8"/>
      <c r="J248" s="65"/>
      <c r="K248" s="44"/>
      <c r="L248" s="46"/>
      <c r="N248" s="205">
        <f>SUM(N2:N244)</f>
        <v>1490.5600000000004</v>
      </c>
      <c r="O248" s="205">
        <f>SUM(O2:O244)</f>
        <v>19.440000000000008</v>
      </c>
      <c r="P248" s="8"/>
      <c r="Q248" s="8"/>
      <c r="T248" s="222"/>
      <c r="Y248" s="222"/>
      <c r="Z248" s="134"/>
      <c r="AD248" s="222"/>
      <c r="AF248" s="76"/>
      <c r="AG248" s="76"/>
      <c r="AI248" s="222"/>
      <c r="AN248" s="222"/>
      <c r="AS248" s="222"/>
    </row>
    <row r="249" spans="1:47" x14ac:dyDescent="0.2">
      <c r="B249" s="1"/>
      <c r="C249" s="1"/>
      <c r="D249" s="1"/>
      <c r="E249" s="37"/>
      <c r="F249" s="37"/>
      <c r="G249" s="1"/>
      <c r="H249" s="1"/>
      <c r="I249" s="1"/>
      <c r="J249" s="60"/>
      <c r="L249" s="37"/>
      <c r="M249" s="1"/>
      <c r="N249" s="37"/>
      <c r="O249" s="37"/>
      <c r="P249" s="1"/>
      <c r="Q249" s="1"/>
      <c r="R249" s="9"/>
      <c r="S249" s="9"/>
      <c r="T249" s="222"/>
      <c r="U249" s="9"/>
      <c r="V249" s="9"/>
      <c r="W249" s="9"/>
      <c r="X249" s="9"/>
      <c r="Y249" s="222"/>
      <c r="Z249" s="134"/>
      <c r="AA249" s="9"/>
      <c r="AB249" s="9"/>
      <c r="AC249" s="9"/>
      <c r="AD249" s="222"/>
      <c r="AE249" s="9"/>
      <c r="AF249" s="76"/>
      <c r="AG249" s="76"/>
      <c r="AH249" s="9"/>
      <c r="AI249" s="222"/>
      <c r="AJ249" s="9"/>
      <c r="AK249" s="9"/>
      <c r="AL249" s="9"/>
      <c r="AM249" s="9"/>
      <c r="AN249" s="222"/>
      <c r="AO249" s="9"/>
      <c r="AP249" s="9"/>
      <c r="AQ249" s="9"/>
      <c r="AR249" s="9"/>
      <c r="AS249" s="222"/>
      <c r="AT249" s="9"/>
      <c r="AU249" s="9"/>
    </row>
    <row r="250" spans="1:47" x14ac:dyDescent="0.2">
      <c r="D250" s="10" t="s">
        <v>56</v>
      </c>
      <c r="I250" s="1" t="s">
        <v>371</v>
      </c>
      <c r="J250" s="60" t="s">
        <v>372</v>
      </c>
      <c r="L250" s="37" t="s">
        <v>373</v>
      </c>
      <c r="M250" s="37" t="s">
        <v>372</v>
      </c>
    </row>
    <row r="251" spans="1:47" s="22" customFormat="1" x14ac:dyDescent="0.2">
      <c r="A251" s="30"/>
      <c r="D251" s="4" t="s">
        <v>208</v>
      </c>
      <c r="E251" s="51"/>
      <c r="F251" s="51"/>
      <c r="I251" s="4" t="s">
        <v>208</v>
      </c>
      <c r="J251" s="22">
        <f>COUNTIF(J2:J244,"CC/Paypal")</f>
        <v>12</v>
      </c>
      <c r="K251" s="47"/>
      <c r="L251" s="41" t="s">
        <v>42</v>
      </c>
      <c r="M251" s="22">
        <f>COUNTIF(M1:M238,"3GM")</f>
        <v>5</v>
      </c>
      <c r="N251" s="51"/>
      <c r="O251" s="51"/>
      <c r="T251" s="230"/>
      <c r="Y251" s="230"/>
      <c r="Z251" s="141"/>
      <c r="AD251" s="230"/>
      <c r="AF251" s="83"/>
      <c r="AG251" s="83"/>
      <c r="AI251" s="230"/>
      <c r="AN251" s="230"/>
      <c r="AS251" s="230"/>
    </row>
    <row r="252" spans="1:47" x14ac:dyDescent="0.2">
      <c r="B252" s="1"/>
      <c r="C252" s="1"/>
      <c r="D252" s="1" t="s">
        <v>81</v>
      </c>
      <c r="E252" s="37"/>
      <c r="F252" s="37"/>
      <c r="G252" s="1"/>
      <c r="H252" s="1"/>
      <c r="I252" s="1" t="s">
        <v>81</v>
      </c>
      <c r="J252" s="22">
        <f>COUNTIF(J3:J245,"COD")</f>
        <v>11</v>
      </c>
      <c r="L252" s="37" t="s">
        <v>47</v>
      </c>
      <c r="M252" s="22">
        <f>COUNTIF(M2:M239,"SSB")</f>
        <v>5</v>
      </c>
      <c r="N252" s="50"/>
      <c r="O252" s="50"/>
      <c r="P252" s="5"/>
      <c r="Q252" s="5"/>
      <c r="S252" s="1" t="s">
        <v>29</v>
      </c>
    </row>
    <row r="253" spans="1:47" x14ac:dyDescent="0.2">
      <c r="B253" s="1"/>
      <c r="C253" s="1"/>
      <c r="D253" s="1" t="s">
        <v>343</v>
      </c>
      <c r="E253" s="37"/>
      <c r="F253" s="37"/>
      <c r="G253" s="1"/>
      <c r="H253" s="1"/>
      <c r="I253" s="1" t="s">
        <v>343</v>
      </c>
      <c r="J253" s="22">
        <f>COUNTIF(J4:J246,"mail")</f>
        <v>3</v>
      </c>
      <c r="L253" s="37" t="s">
        <v>44</v>
      </c>
      <c r="M253" s="22">
        <f>COUNTIF(M2:M240,"UC")</f>
        <v>0</v>
      </c>
      <c r="N253" s="50"/>
      <c r="O253" s="50"/>
      <c r="P253" s="5"/>
      <c r="Q253" s="5"/>
    </row>
    <row r="254" spans="1:47" x14ac:dyDescent="0.2">
      <c r="B254" s="1"/>
      <c r="C254" s="1"/>
      <c r="D254" s="1"/>
      <c r="E254" s="37"/>
      <c r="F254" s="37"/>
      <c r="G254" s="1"/>
      <c r="H254" s="1"/>
      <c r="I254" s="1"/>
      <c r="J254" s="60"/>
      <c r="L254" s="37" t="s">
        <v>54</v>
      </c>
      <c r="M254" s="22">
        <f>COUNTIF(M2:M242,"4 Ever Young")</f>
        <v>0</v>
      </c>
      <c r="N254" s="37"/>
      <c r="O254" s="37"/>
      <c r="P254" s="1"/>
      <c r="Q254" s="1"/>
    </row>
    <row r="255" spans="1:47" x14ac:dyDescent="0.2">
      <c r="B255" s="1"/>
      <c r="C255" s="1"/>
      <c r="D255" s="1"/>
      <c r="E255" s="37"/>
      <c r="F255" s="37"/>
      <c r="G255" s="1"/>
      <c r="H255" s="1"/>
      <c r="I255" s="1"/>
      <c r="J255" s="60"/>
      <c r="L255" s="37" t="s">
        <v>324</v>
      </c>
      <c r="M255" s="22">
        <f>COUNTIF(M2:M249,"HCT")</f>
        <v>6</v>
      </c>
    </row>
    <row r="256" spans="1:47" x14ac:dyDescent="0.2">
      <c r="B256" s="1"/>
      <c r="C256" s="1"/>
      <c r="D256" s="1"/>
      <c r="E256" s="37"/>
      <c r="F256" s="37"/>
      <c r="G256" s="1"/>
      <c r="H256" s="1"/>
      <c r="I256" s="1"/>
      <c r="J256" s="60"/>
      <c r="L256" s="37" t="s">
        <v>137</v>
      </c>
      <c r="M256" s="22">
        <f>COUNTIF(M2:M249,"PC")</f>
        <v>9</v>
      </c>
    </row>
    <row r="257" spans="2:14" x14ac:dyDescent="0.2">
      <c r="B257" s="1"/>
      <c r="C257" s="1"/>
      <c r="D257" s="1"/>
      <c r="E257" s="37"/>
      <c r="F257" s="37"/>
      <c r="G257" s="1"/>
      <c r="H257" s="1"/>
      <c r="I257" s="1"/>
      <c r="J257" s="60"/>
      <c r="L257" s="37" t="s">
        <v>167</v>
      </c>
      <c r="M257" s="22">
        <f>COUNTIF(M2:M251,"SO")</f>
        <v>0</v>
      </c>
    </row>
    <row r="258" spans="2:14" x14ac:dyDescent="0.2">
      <c r="I258" s="1"/>
    </row>
    <row r="259" spans="2:14" x14ac:dyDescent="0.2">
      <c r="I259" s="1"/>
      <c r="L259" s="37" t="s">
        <v>353</v>
      </c>
      <c r="N259" s="207">
        <f>(-(Sheet2!C7))</f>
        <v>-139.44</v>
      </c>
    </row>
    <row r="260" spans="2:14" x14ac:dyDescent="0.2">
      <c r="I260" s="1"/>
      <c r="L260" s="37" t="s">
        <v>354</v>
      </c>
      <c r="N260" s="207">
        <f>(-Sheet2!C20)</f>
        <v>-171.74</v>
      </c>
    </row>
    <row r="261" spans="2:14" x14ac:dyDescent="0.2">
      <c r="I261" s="1"/>
      <c r="L261" s="37" t="s">
        <v>361</v>
      </c>
      <c r="N261" s="207">
        <f>(-(O248))</f>
        <v>-19.440000000000008</v>
      </c>
    </row>
    <row r="262" spans="2:14" x14ac:dyDescent="0.2">
      <c r="L262" s="37" t="s">
        <v>363</v>
      </c>
      <c r="N262" s="207">
        <f>(-(Sheet2!C32))</f>
        <v>0</v>
      </c>
    </row>
    <row r="263" spans="2:14" x14ac:dyDescent="0.2">
      <c r="L263" s="37" t="s">
        <v>370</v>
      </c>
      <c r="N263" s="207">
        <f>(SUM(N259:N262))</f>
        <v>-330.62</v>
      </c>
    </row>
    <row r="264" spans="2:14" x14ac:dyDescent="0.2">
      <c r="L264" s="37" t="s">
        <v>362</v>
      </c>
      <c r="N264" s="205">
        <f>SUM(N248:N262)</f>
        <v>1159.9400000000003</v>
      </c>
    </row>
    <row r="266" spans="2:14" x14ac:dyDescent="0.2">
      <c r="L266" s="37" t="s">
        <v>369</v>
      </c>
      <c r="M266">
        <v>3</v>
      </c>
      <c r="N266" s="210">
        <v>13</v>
      </c>
    </row>
    <row r="268" spans="2:14" x14ac:dyDescent="0.2">
      <c r="L268" s="47" t="s">
        <v>351</v>
      </c>
      <c r="N268" s="205">
        <f>(N264+N266)</f>
        <v>1172.9400000000003</v>
      </c>
    </row>
    <row r="278" spans="1:45" x14ac:dyDescent="0.2">
      <c r="A278" s="31" t="s">
        <v>64</v>
      </c>
      <c r="S278" s="19"/>
      <c r="T278" s="231" t="s">
        <v>39</v>
      </c>
      <c r="U278" s="19" t="s">
        <v>31</v>
      </c>
      <c r="V278" s="19" t="s">
        <v>40</v>
      </c>
      <c r="W278" s="19" t="s">
        <v>58</v>
      </c>
    </row>
    <row r="279" spans="1:45" x14ac:dyDescent="0.2">
      <c r="Q279" t="s">
        <v>62</v>
      </c>
      <c r="R279" t="s">
        <v>63</v>
      </c>
      <c r="S279" s="19" t="s">
        <v>14</v>
      </c>
      <c r="T279" s="232"/>
      <c r="U279" s="11"/>
      <c r="V279" s="11"/>
      <c r="W279" s="11"/>
    </row>
    <row r="280" spans="1:45" x14ac:dyDescent="0.2">
      <c r="Q280" s="10" t="s">
        <v>69</v>
      </c>
      <c r="R280" s="10" t="s">
        <v>70</v>
      </c>
      <c r="S280" s="19"/>
      <c r="T280" s="232"/>
      <c r="U280" s="11"/>
      <c r="V280" s="11"/>
      <c r="W280" s="11"/>
    </row>
    <row r="281" spans="1:45" x14ac:dyDescent="0.2">
      <c r="Q281" s="10" t="s">
        <v>148</v>
      </c>
      <c r="R281" s="10" t="s">
        <v>149</v>
      </c>
      <c r="S281" s="19" t="s">
        <v>15</v>
      </c>
      <c r="T281" s="232"/>
      <c r="U281" s="132" t="s">
        <v>11</v>
      </c>
      <c r="V281" s="11"/>
      <c r="W281" s="11"/>
    </row>
    <row r="282" spans="1:45" x14ac:dyDescent="0.2">
      <c r="Q282" s="10" t="s">
        <v>159</v>
      </c>
      <c r="R282" s="10" t="s">
        <v>161</v>
      </c>
      <c r="S282" s="19"/>
      <c r="T282" s="232"/>
      <c r="U282" s="11" t="s">
        <v>11</v>
      </c>
      <c r="V282" s="11"/>
      <c r="W282" s="11"/>
    </row>
    <row r="283" spans="1:45" x14ac:dyDescent="0.2">
      <c r="Q283" s="10" t="s">
        <v>160</v>
      </c>
      <c r="R283" s="10" t="s">
        <v>149</v>
      </c>
      <c r="S283" s="19" t="s">
        <v>16</v>
      </c>
      <c r="T283" s="232"/>
      <c r="U283" s="11" t="s">
        <v>11</v>
      </c>
      <c r="V283" s="11" t="s">
        <v>164</v>
      </c>
      <c r="W283" s="11"/>
    </row>
    <row r="284" spans="1:45" x14ac:dyDescent="0.2">
      <c r="Q284" s="10" t="s">
        <v>162</v>
      </c>
      <c r="R284" s="10" t="s">
        <v>163</v>
      </c>
      <c r="S284" s="19"/>
      <c r="T284" s="232"/>
      <c r="U284" s="11" t="s">
        <v>11</v>
      </c>
      <c r="V284" s="11"/>
      <c r="W284" s="11"/>
    </row>
    <row r="285" spans="1:45" x14ac:dyDescent="0.2">
      <c r="S285" s="19" t="s">
        <v>17</v>
      </c>
      <c r="T285" s="232"/>
      <c r="U285" s="11"/>
      <c r="V285" s="11"/>
      <c r="W285" s="11"/>
    </row>
    <row r="286" spans="1:45" x14ac:dyDescent="0.2">
      <c r="S286" s="18"/>
      <c r="T286" s="227"/>
      <c r="U286" s="12"/>
      <c r="V286" s="8"/>
      <c r="W286" s="12"/>
    </row>
    <row r="287" spans="1:45" x14ac:dyDescent="0.2">
      <c r="S287" s="14" t="s">
        <v>18</v>
      </c>
      <c r="T287" s="221"/>
      <c r="U287" s="8"/>
      <c r="V287" s="8"/>
      <c r="W287" s="8"/>
    </row>
    <row r="288" spans="1:45" s="22" customFormat="1" x14ac:dyDescent="0.2">
      <c r="A288" s="30"/>
      <c r="E288" s="51"/>
      <c r="F288" s="51"/>
      <c r="J288" s="71"/>
      <c r="K288" s="47"/>
      <c r="L288" s="49"/>
      <c r="N288" s="51"/>
      <c r="O288" s="51"/>
      <c r="S288" s="14"/>
      <c r="T288" s="221"/>
      <c r="U288" s="8"/>
      <c r="V288" s="8"/>
      <c r="W288" s="8"/>
      <c r="Y288" s="230"/>
      <c r="Z288" s="141"/>
      <c r="AD288" s="230"/>
      <c r="AF288" s="83"/>
      <c r="AG288" s="83"/>
      <c r="AI288" s="230"/>
      <c r="AN288" s="230"/>
      <c r="AS288" s="230"/>
    </row>
    <row r="289" spans="2:23" x14ac:dyDescent="0.2">
      <c r="B289" s="1"/>
      <c r="C289" s="1"/>
      <c r="D289" s="1"/>
      <c r="E289" s="37"/>
      <c r="F289" s="37"/>
      <c r="G289" s="1"/>
      <c r="H289" s="1"/>
      <c r="I289" s="1"/>
      <c r="J289" s="60"/>
      <c r="L289" s="37"/>
      <c r="M289" s="1"/>
      <c r="N289" s="37"/>
      <c r="O289" s="37"/>
      <c r="P289" s="1"/>
      <c r="Q289" s="1"/>
      <c r="S289" s="14" t="s">
        <v>19</v>
      </c>
      <c r="T289" s="221"/>
      <c r="U289" s="8"/>
      <c r="V289" s="8"/>
      <c r="W289" s="8"/>
    </row>
    <row r="290" spans="2:23" x14ac:dyDescent="0.2">
      <c r="B290" s="1"/>
      <c r="C290" s="1"/>
      <c r="D290" s="1"/>
      <c r="E290" s="37"/>
      <c r="F290" s="37"/>
      <c r="G290" s="1"/>
      <c r="H290" s="2"/>
      <c r="I290" s="1"/>
      <c r="J290" s="59"/>
      <c r="L290" s="37"/>
      <c r="M290" s="1"/>
      <c r="N290" s="50"/>
      <c r="O290" s="50"/>
      <c r="P290" s="5"/>
      <c r="Q290" s="5"/>
      <c r="S290" s="14"/>
      <c r="T290" s="221"/>
      <c r="U290" s="8"/>
      <c r="V290" s="8"/>
      <c r="W290" s="8"/>
    </row>
    <row r="291" spans="2:23" x14ac:dyDescent="0.2">
      <c r="B291" s="1"/>
      <c r="C291" s="1"/>
      <c r="D291" s="1"/>
      <c r="E291" s="37"/>
      <c r="F291" s="37"/>
      <c r="G291" s="1"/>
      <c r="H291" s="1"/>
      <c r="I291" s="1"/>
      <c r="J291" s="60"/>
      <c r="L291" s="37"/>
      <c r="M291" s="1"/>
      <c r="N291" s="37"/>
      <c r="O291" s="37"/>
      <c r="P291" s="1"/>
      <c r="Q291" s="1"/>
      <c r="S291" s="14" t="s">
        <v>20</v>
      </c>
      <c r="T291" s="221"/>
      <c r="U291" s="8"/>
      <c r="V291" s="8"/>
      <c r="W291" s="8"/>
    </row>
    <row r="292" spans="2:23" x14ac:dyDescent="0.2">
      <c r="B292" s="1"/>
      <c r="C292" s="1"/>
      <c r="D292" s="1"/>
      <c r="E292" s="37"/>
      <c r="F292" s="37"/>
      <c r="G292" s="1"/>
      <c r="H292" s="1"/>
      <c r="I292" s="1"/>
      <c r="J292" s="60"/>
      <c r="L292" s="37"/>
      <c r="M292" s="1"/>
      <c r="N292" s="37"/>
      <c r="O292" s="37"/>
      <c r="P292" s="1"/>
      <c r="Q292" s="1"/>
      <c r="S292" s="14"/>
      <c r="T292" s="221"/>
      <c r="U292" s="8"/>
      <c r="V292" s="8"/>
      <c r="W292" s="8"/>
    </row>
    <row r="293" spans="2:23" x14ac:dyDescent="0.2">
      <c r="B293" s="1"/>
      <c r="C293" s="1"/>
      <c r="D293" s="1"/>
      <c r="E293" s="37"/>
      <c r="F293" s="37"/>
      <c r="G293" s="1"/>
      <c r="H293" s="1"/>
      <c r="I293" s="1"/>
      <c r="J293" s="60"/>
      <c r="L293" s="37"/>
      <c r="M293" s="1"/>
      <c r="N293" s="37"/>
      <c r="O293" s="37"/>
      <c r="P293" s="1"/>
      <c r="Q293" s="1"/>
      <c r="S293" s="14" t="s">
        <v>21</v>
      </c>
      <c r="T293" s="221"/>
      <c r="U293" s="8"/>
      <c r="V293" s="8"/>
      <c r="W293" s="8"/>
    </row>
    <row r="294" spans="2:23" x14ac:dyDescent="0.2">
      <c r="B294" s="1"/>
      <c r="C294" s="1"/>
      <c r="D294" s="1"/>
      <c r="E294" s="37"/>
      <c r="F294" s="37"/>
      <c r="G294" s="1"/>
      <c r="H294" s="1"/>
      <c r="I294" s="1"/>
      <c r="J294" s="60"/>
      <c r="L294" s="37"/>
      <c r="M294" s="1"/>
      <c r="N294" s="37"/>
      <c r="O294" s="37"/>
      <c r="P294" s="1"/>
      <c r="Q294" s="1"/>
      <c r="S294" s="14"/>
      <c r="T294" s="221"/>
      <c r="U294" s="8"/>
      <c r="V294" s="8"/>
      <c r="W294" s="8"/>
    </row>
    <row r="295" spans="2:23" x14ac:dyDescent="0.2">
      <c r="B295" s="1"/>
      <c r="C295" s="1"/>
      <c r="D295" s="1"/>
      <c r="E295" s="37"/>
      <c r="F295" s="37"/>
      <c r="G295" s="1"/>
      <c r="H295" s="1"/>
      <c r="I295" s="1"/>
      <c r="J295" s="60"/>
      <c r="L295" s="37"/>
      <c r="M295" s="1"/>
      <c r="N295" s="37"/>
      <c r="O295" s="37"/>
      <c r="P295" s="1"/>
      <c r="Q295" s="1"/>
      <c r="S295" s="14" t="s">
        <v>22</v>
      </c>
      <c r="T295" s="221"/>
      <c r="U295" s="9"/>
      <c r="V295" s="8"/>
      <c r="W295" s="8"/>
    </row>
    <row r="296" spans="2:23" x14ac:dyDescent="0.2">
      <c r="B296" s="1"/>
      <c r="C296" s="1"/>
      <c r="D296" s="1"/>
      <c r="E296" s="37"/>
      <c r="F296" s="37"/>
      <c r="G296" s="1"/>
      <c r="H296" s="1"/>
      <c r="I296" s="1"/>
      <c r="J296" s="60"/>
      <c r="L296" s="37"/>
      <c r="M296" s="1"/>
      <c r="N296" s="37"/>
      <c r="O296" s="37"/>
      <c r="P296" s="1"/>
      <c r="Q296" s="1"/>
      <c r="S296" s="14"/>
      <c r="T296" s="221"/>
      <c r="U296" s="8"/>
      <c r="V296" s="8"/>
      <c r="W296" s="8"/>
    </row>
    <row r="297" spans="2:23" x14ac:dyDescent="0.2">
      <c r="B297" s="1"/>
      <c r="C297" s="1"/>
      <c r="D297" s="1"/>
      <c r="E297" s="37"/>
      <c r="F297" s="37"/>
      <c r="G297" s="1"/>
      <c r="H297" s="1"/>
      <c r="I297" s="1"/>
      <c r="J297" s="60"/>
      <c r="L297" s="37"/>
      <c r="M297" s="1"/>
      <c r="N297" s="37"/>
      <c r="O297" s="37"/>
      <c r="P297" s="1"/>
      <c r="Q297" s="1"/>
      <c r="S297" s="14" t="s">
        <v>23</v>
      </c>
      <c r="T297" s="221"/>
      <c r="U297" s="8"/>
      <c r="V297" s="9"/>
      <c r="W297" s="8"/>
    </row>
    <row r="298" spans="2:23" x14ac:dyDescent="0.2">
      <c r="B298" s="1"/>
      <c r="C298" s="1"/>
      <c r="D298" s="1"/>
      <c r="E298" s="37"/>
      <c r="F298" s="37"/>
      <c r="G298" s="1"/>
      <c r="H298" s="1"/>
      <c r="I298" s="1"/>
      <c r="J298" s="60"/>
      <c r="L298" s="37"/>
      <c r="M298" s="1"/>
      <c r="N298" s="37"/>
      <c r="O298" s="37"/>
      <c r="P298" s="1"/>
      <c r="Q298" s="1"/>
      <c r="S298" s="14"/>
      <c r="T298" s="221"/>
      <c r="U298" s="8"/>
      <c r="V298" s="8"/>
      <c r="W298" s="8"/>
    </row>
    <row r="299" spans="2:23" x14ac:dyDescent="0.2">
      <c r="B299" s="1"/>
      <c r="C299" s="1"/>
      <c r="D299" s="1"/>
      <c r="E299" s="37"/>
      <c r="F299" s="37"/>
      <c r="G299" s="1"/>
      <c r="H299" s="1"/>
      <c r="I299" s="1"/>
      <c r="J299" s="60"/>
      <c r="L299" s="37"/>
      <c r="M299" s="1"/>
      <c r="N299" s="37"/>
      <c r="O299" s="37"/>
      <c r="P299" s="1"/>
      <c r="Q299" s="1"/>
      <c r="S299" s="14" t="s">
        <v>24</v>
      </c>
      <c r="T299" s="221"/>
      <c r="U299" s="11"/>
      <c r="V299" s="8"/>
      <c r="W299" s="8"/>
    </row>
    <row r="300" spans="2:23" x14ac:dyDescent="0.2">
      <c r="S300" s="14"/>
      <c r="T300" s="221"/>
      <c r="U300" s="8"/>
      <c r="V300" s="8"/>
      <c r="W300" s="8"/>
    </row>
    <row r="301" spans="2:23" x14ac:dyDescent="0.2">
      <c r="S301" s="14" t="s">
        <v>25</v>
      </c>
      <c r="T301" s="221"/>
      <c r="U301" s="8"/>
      <c r="V301" s="8"/>
      <c r="W301" s="8"/>
    </row>
    <row r="302" spans="2:23" x14ac:dyDescent="0.2">
      <c r="S302" s="14"/>
      <c r="T302" s="221"/>
      <c r="U302" s="9"/>
      <c r="V302" s="9"/>
      <c r="W302" s="9"/>
    </row>
    <row r="303" spans="2:23" x14ac:dyDescent="0.2">
      <c r="S303" s="17"/>
      <c r="T303" s="222"/>
      <c r="U303" s="8"/>
      <c r="V303" s="9"/>
      <c r="W303" s="9"/>
    </row>
    <row r="304" spans="2:23" x14ac:dyDescent="0.2">
      <c r="S304" s="13"/>
      <c r="T304" s="221"/>
      <c r="U304" s="8"/>
      <c r="V304" s="8"/>
      <c r="W304" s="8"/>
    </row>
    <row r="309" spans="14:20" x14ac:dyDescent="0.2">
      <c r="N309" s="51"/>
      <c r="O309" s="51"/>
      <c r="P309" s="22"/>
      <c r="Q309" s="22"/>
      <c r="R309" s="22"/>
      <c r="S309" s="22"/>
      <c r="T309" s="230"/>
    </row>
    <row r="310" spans="14:20" x14ac:dyDescent="0.2">
      <c r="N310" s="51"/>
      <c r="O310" s="51"/>
      <c r="P310" s="22"/>
      <c r="Q310" s="22"/>
      <c r="R310" s="22"/>
      <c r="S310" s="22"/>
      <c r="T310" s="230"/>
    </row>
    <row r="311" spans="14:20" x14ac:dyDescent="0.2">
      <c r="N311" s="51"/>
      <c r="O311" s="51"/>
      <c r="P311" s="22"/>
      <c r="Q311" s="22"/>
      <c r="R311" s="22"/>
      <c r="S311" s="22"/>
      <c r="T311" s="230"/>
    </row>
    <row r="312" spans="14:20" x14ac:dyDescent="0.2">
      <c r="N312" s="51"/>
      <c r="O312" s="51"/>
      <c r="P312" s="22"/>
      <c r="Q312" s="22"/>
      <c r="R312" s="22"/>
      <c r="S312" s="22"/>
      <c r="T312" s="230"/>
    </row>
    <row r="313" spans="14:20" x14ac:dyDescent="0.2">
      <c r="N313" s="51"/>
      <c r="O313" s="51"/>
      <c r="P313" s="22"/>
      <c r="Q313" s="22"/>
      <c r="R313" s="22"/>
      <c r="S313" s="22"/>
      <c r="T313" s="230"/>
    </row>
    <row r="314" spans="14:20" x14ac:dyDescent="0.2">
      <c r="N314" s="51"/>
      <c r="O314" s="51"/>
      <c r="P314" s="22"/>
      <c r="Q314" s="22"/>
      <c r="R314" s="22"/>
      <c r="S314" s="22"/>
      <c r="T314" s="230"/>
    </row>
    <row r="325" spans="1:45" s="22" customFormat="1" x14ac:dyDescent="0.2">
      <c r="A325" s="30"/>
      <c r="E325" s="51"/>
      <c r="F325" s="51"/>
      <c r="J325" s="71"/>
      <c r="K325" s="47"/>
      <c r="L325" s="49"/>
      <c r="N325" s="51"/>
      <c r="O325" s="51"/>
      <c r="T325" s="230"/>
      <c r="Y325" s="230"/>
      <c r="Z325" s="141"/>
      <c r="AD325" s="230"/>
      <c r="AF325" s="83"/>
      <c r="AG325" s="83"/>
      <c r="AI325" s="230"/>
      <c r="AN325" s="230"/>
      <c r="AS325" s="230"/>
    </row>
    <row r="326" spans="1:45" x14ac:dyDescent="0.2">
      <c r="B326" s="1"/>
      <c r="C326" s="1"/>
      <c r="D326" s="1"/>
      <c r="E326" s="37"/>
      <c r="F326" s="37"/>
      <c r="G326" s="1"/>
      <c r="H326" s="1"/>
      <c r="I326" s="1"/>
      <c r="J326" s="59"/>
      <c r="L326" s="37"/>
      <c r="M326" s="1"/>
      <c r="N326" s="50">
        <v>58.38</v>
      </c>
      <c r="O326" s="50"/>
      <c r="P326" s="5"/>
      <c r="Q326" s="5"/>
    </row>
    <row r="327" spans="1:45" x14ac:dyDescent="0.2">
      <c r="B327" s="1"/>
      <c r="C327" s="1"/>
      <c r="D327" s="1"/>
      <c r="E327" s="37"/>
      <c r="F327" s="37"/>
      <c r="G327" s="1"/>
      <c r="H327" s="1"/>
      <c r="I327" s="1"/>
      <c r="J327" s="60"/>
      <c r="L327" s="37"/>
      <c r="M327" s="1"/>
      <c r="N327" s="37" t="s">
        <v>27</v>
      </c>
      <c r="O327" s="37"/>
      <c r="P327" s="1"/>
      <c r="Q327" s="1"/>
    </row>
    <row r="328" spans="1:45" x14ac:dyDescent="0.2">
      <c r="B328" s="1"/>
      <c r="C328" s="1"/>
      <c r="D328" s="1"/>
      <c r="E328" s="37"/>
      <c r="F328" s="37"/>
      <c r="G328" s="1"/>
      <c r="H328" s="1"/>
      <c r="I328" s="1"/>
      <c r="J328" s="60"/>
      <c r="L328" s="37"/>
      <c r="M328" s="1"/>
      <c r="N328" s="37"/>
      <c r="O328" s="37"/>
      <c r="P328" s="1"/>
      <c r="Q328" s="1"/>
    </row>
    <row r="329" spans="1:45" x14ac:dyDescent="0.2">
      <c r="B329" s="1"/>
      <c r="C329" s="1"/>
      <c r="D329" s="1"/>
      <c r="E329" s="37"/>
      <c r="F329" s="37"/>
      <c r="G329" s="1"/>
      <c r="H329" s="1"/>
      <c r="I329" s="1"/>
      <c r="J329" s="60"/>
      <c r="L329" s="37"/>
      <c r="M329" s="1"/>
      <c r="N329" s="37"/>
      <c r="O329" s="37"/>
      <c r="P329" s="1"/>
      <c r="Q329" s="1"/>
    </row>
    <row r="330" spans="1:45" x14ac:dyDescent="0.2">
      <c r="B330" s="1"/>
      <c r="C330" s="1"/>
      <c r="D330" s="1"/>
      <c r="E330" s="37"/>
      <c r="F330" s="37"/>
      <c r="G330" s="1"/>
      <c r="H330" s="1"/>
      <c r="I330" s="1"/>
      <c r="J330" s="60"/>
      <c r="L330" s="37"/>
      <c r="M330" s="1"/>
      <c r="N330" s="37"/>
      <c r="O330" s="37"/>
      <c r="P330" s="1"/>
      <c r="Q330" s="1"/>
    </row>
    <row r="331" spans="1:45" x14ac:dyDescent="0.2">
      <c r="B331" s="1"/>
      <c r="C331" s="1"/>
      <c r="D331" s="1"/>
      <c r="E331" s="37"/>
      <c r="F331" s="37"/>
      <c r="G331" s="1"/>
      <c r="H331" s="1"/>
      <c r="I331" s="1"/>
      <c r="J331" s="60"/>
      <c r="L331" s="37"/>
      <c r="M331" s="1"/>
      <c r="N331" s="37"/>
      <c r="O331" s="37"/>
      <c r="P331" s="1"/>
      <c r="Q331" s="1"/>
    </row>
    <row r="332" spans="1:45" x14ac:dyDescent="0.2">
      <c r="B332" s="1"/>
      <c r="C332" s="1"/>
      <c r="D332" s="1"/>
      <c r="E332" s="37"/>
      <c r="F332" s="37"/>
      <c r="G332" s="1"/>
      <c r="H332" s="1"/>
      <c r="I332" s="1"/>
      <c r="J332" s="60"/>
      <c r="L332" s="37"/>
      <c r="M332" s="1"/>
      <c r="N332" s="37"/>
      <c r="O332" s="37"/>
      <c r="P332" s="1"/>
      <c r="Q332" s="1"/>
    </row>
    <row r="333" spans="1:45" x14ac:dyDescent="0.2">
      <c r="B333" s="1"/>
      <c r="C333" s="1"/>
      <c r="D333" s="1"/>
      <c r="E333" s="37"/>
      <c r="F333" s="37"/>
      <c r="G333" s="1"/>
      <c r="H333" s="1"/>
      <c r="I333" s="1"/>
      <c r="J333" s="60"/>
      <c r="L333" s="37"/>
      <c r="M333" s="1"/>
      <c r="N333" s="37"/>
      <c r="O333" s="37"/>
      <c r="P333" s="1"/>
      <c r="Q333" s="1"/>
    </row>
    <row r="334" spans="1:45" x14ac:dyDescent="0.2">
      <c r="B334" s="1"/>
      <c r="C334" s="1"/>
      <c r="D334" s="1"/>
      <c r="E334" s="37"/>
      <c r="F334" s="37"/>
      <c r="G334" s="1"/>
      <c r="H334" s="1"/>
      <c r="I334" s="1"/>
      <c r="J334" s="60"/>
      <c r="L334" s="37"/>
      <c r="M334" s="1"/>
      <c r="N334" s="37"/>
      <c r="O334" s="37"/>
      <c r="P334" s="1"/>
      <c r="Q334" s="1"/>
    </row>
    <row r="335" spans="1:45" x14ac:dyDescent="0.2">
      <c r="B335" s="1"/>
      <c r="C335" s="1"/>
      <c r="D335" s="1"/>
      <c r="E335" s="37"/>
      <c r="F335" s="37"/>
      <c r="G335" s="1"/>
      <c r="H335" s="1"/>
      <c r="I335" s="1"/>
      <c r="J335" s="60"/>
      <c r="L335" s="37"/>
      <c r="M335" s="1"/>
      <c r="N335" s="37"/>
      <c r="O335" s="37"/>
      <c r="P335" s="1"/>
      <c r="Q335" s="1"/>
    </row>
    <row r="336" spans="1:45" x14ac:dyDescent="0.2">
      <c r="B336" s="1"/>
      <c r="C336" s="1"/>
      <c r="D336" s="1"/>
      <c r="E336" s="37"/>
      <c r="F336" s="37"/>
      <c r="G336" s="1"/>
      <c r="H336" s="1"/>
      <c r="I336" s="1"/>
      <c r="J336" s="60"/>
      <c r="L336" s="37"/>
      <c r="M336" s="1"/>
      <c r="N336" s="37"/>
      <c r="O336" s="37"/>
      <c r="P336" s="1"/>
      <c r="Q336" s="1"/>
    </row>
    <row r="337" spans="2:20" x14ac:dyDescent="0.2">
      <c r="B337" s="1"/>
      <c r="C337" s="1"/>
      <c r="D337" s="1"/>
      <c r="E337" s="37"/>
      <c r="F337" s="37"/>
      <c r="G337" s="1"/>
      <c r="H337" s="1"/>
      <c r="I337" s="1"/>
      <c r="J337" s="60"/>
      <c r="L337" s="37"/>
      <c r="M337" s="1"/>
      <c r="N337" s="37"/>
      <c r="O337" s="37"/>
      <c r="P337" s="1"/>
      <c r="Q337" s="1"/>
    </row>
    <row r="338" spans="2:20" x14ac:dyDescent="0.2">
      <c r="B338" s="1"/>
      <c r="C338" s="1"/>
      <c r="D338" s="1"/>
      <c r="E338" s="37"/>
      <c r="F338" s="37"/>
      <c r="G338" s="1"/>
      <c r="H338" s="1"/>
      <c r="I338" s="1"/>
      <c r="J338" s="60"/>
      <c r="L338" s="37"/>
      <c r="M338" s="1"/>
      <c r="N338" s="37" t="s">
        <v>11</v>
      </c>
      <c r="O338" s="37"/>
      <c r="P338" s="1"/>
      <c r="Q338" s="1"/>
    </row>
    <row r="339" spans="2:20" x14ac:dyDescent="0.2">
      <c r="B339" s="1"/>
      <c r="C339" s="1"/>
      <c r="D339" s="1"/>
      <c r="E339" s="37"/>
      <c r="F339" s="37"/>
      <c r="G339" s="1"/>
      <c r="H339" s="2"/>
      <c r="I339" s="1"/>
      <c r="J339" s="60"/>
      <c r="L339" s="37"/>
      <c r="M339" s="1"/>
      <c r="N339" s="50">
        <v>58.38</v>
      </c>
      <c r="O339" s="50"/>
      <c r="P339" s="5"/>
      <c r="Q339" s="5"/>
    </row>
    <row r="340" spans="2:20" x14ac:dyDescent="0.2">
      <c r="B340" s="1"/>
      <c r="C340" s="1"/>
      <c r="D340" s="1"/>
      <c r="E340" s="37"/>
      <c r="F340" s="37"/>
      <c r="G340" s="1"/>
      <c r="H340" s="1"/>
      <c r="I340" s="1"/>
      <c r="J340" s="60"/>
      <c r="L340" s="37"/>
      <c r="M340" s="1"/>
      <c r="N340" s="37" t="s">
        <v>13</v>
      </c>
      <c r="O340" s="37"/>
      <c r="P340" s="1"/>
      <c r="Q340" s="1"/>
    </row>
    <row r="341" spans="2:20" x14ac:dyDescent="0.2">
      <c r="B341" s="1"/>
      <c r="C341" s="1"/>
      <c r="D341" s="1"/>
      <c r="E341" s="37"/>
      <c r="F341" s="37"/>
      <c r="G341" s="1"/>
      <c r="H341" s="1"/>
      <c r="I341" s="1"/>
      <c r="J341" s="60"/>
      <c r="L341" s="37"/>
      <c r="M341" s="1"/>
      <c r="N341" s="37"/>
      <c r="O341" s="37"/>
      <c r="P341" s="1"/>
      <c r="Q341" s="1"/>
    </row>
    <row r="342" spans="2:20" x14ac:dyDescent="0.2">
      <c r="B342" s="1"/>
      <c r="C342" s="1"/>
      <c r="D342" s="1"/>
      <c r="E342" s="37"/>
      <c r="F342" s="37"/>
      <c r="G342" s="1"/>
      <c r="H342" s="1"/>
      <c r="I342" s="1"/>
      <c r="J342" s="60"/>
      <c r="L342" s="37"/>
      <c r="M342" s="1"/>
      <c r="N342" s="37"/>
      <c r="O342" s="37"/>
      <c r="P342" s="1"/>
      <c r="Q342" s="1"/>
    </row>
    <row r="343" spans="2:20" x14ac:dyDescent="0.2">
      <c r="B343" s="1"/>
      <c r="C343" s="1"/>
      <c r="D343" s="1"/>
      <c r="E343" s="37"/>
      <c r="F343" s="37"/>
      <c r="G343" s="1"/>
      <c r="H343" s="1"/>
      <c r="I343" s="1"/>
      <c r="J343" s="60"/>
      <c r="L343" s="50"/>
      <c r="M343" s="1"/>
      <c r="N343" s="37"/>
      <c r="O343" s="37"/>
      <c r="P343" s="1"/>
      <c r="Q343" s="1"/>
    </row>
    <row r="344" spans="2:20" x14ac:dyDescent="0.2">
      <c r="B344" s="1"/>
      <c r="C344" s="1"/>
      <c r="D344" s="1"/>
      <c r="E344" s="37"/>
      <c r="F344" s="37"/>
      <c r="G344" s="1"/>
      <c r="H344" s="1"/>
      <c r="I344" s="1"/>
      <c r="J344" s="60"/>
      <c r="L344" s="50"/>
      <c r="M344" s="1"/>
      <c r="N344" s="37"/>
      <c r="O344" s="37"/>
      <c r="P344" s="1"/>
      <c r="Q344" s="1"/>
    </row>
    <row r="345" spans="2:20" x14ac:dyDescent="0.2">
      <c r="B345" s="1"/>
      <c r="C345" s="1"/>
      <c r="D345" s="1"/>
      <c r="E345" s="37"/>
      <c r="F345" s="37"/>
      <c r="G345" s="1"/>
      <c r="H345" s="1"/>
      <c r="I345" s="1"/>
      <c r="J345" s="60"/>
      <c r="L345" s="50"/>
      <c r="M345" s="1"/>
      <c r="N345" s="37"/>
      <c r="O345" s="37"/>
      <c r="P345" s="1"/>
      <c r="Q345" s="1"/>
    </row>
    <row r="346" spans="2:20" x14ac:dyDescent="0.2">
      <c r="B346" s="1"/>
      <c r="C346" s="1"/>
      <c r="D346" s="1"/>
      <c r="E346" s="37"/>
      <c r="F346" s="37"/>
      <c r="G346" s="1"/>
      <c r="H346" s="1"/>
      <c r="I346" s="1"/>
      <c r="J346" s="60"/>
      <c r="L346" s="37"/>
      <c r="M346" s="1"/>
      <c r="N346" s="37"/>
      <c r="O346" s="37"/>
      <c r="P346" s="1"/>
      <c r="Q346" s="1"/>
      <c r="T346" s="223" t="s">
        <v>30</v>
      </c>
    </row>
    <row r="347" spans="2:20" x14ac:dyDescent="0.2">
      <c r="B347" s="1"/>
      <c r="C347" s="1"/>
      <c r="D347" s="1"/>
      <c r="E347" s="37"/>
      <c r="F347" s="37"/>
      <c r="G347" s="1"/>
      <c r="H347" s="1"/>
      <c r="I347" s="1"/>
      <c r="J347" s="60"/>
      <c r="L347" s="37"/>
      <c r="M347" s="1"/>
      <c r="N347" s="37"/>
      <c r="O347" s="37"/>
      <c r="P347" s="1"/>
      <c r="Q347" s="1"/>
    </row>
    <row r="348" spans="2:20" x14ac:dyDescent="0.2">
      <c r="B348" s="1"/>
      <c r="C348" s="1"/>
      <c r="D348" s="1"/>
      <c r="E348" s="37"/>
      <c r="F348" s="37"/>
      <c r="G348" s="1"/>
      <c r="H348" s="1"/>
      <c r="I348" s="1"/>
      <c r="J348" s="60"/>
      <c r="L348" s="37"/>
      <c r="M348" s="1"/>
      <c r="N348" s="37"/>
      <c r="O348" s="37"/>
      <c r="P348" s="1"/>
      <c r="Q348" s="1"/>
    </row>
    <row r="349" spans="2:20" x14ac:dyDescent="0.2">
      <c r="B349" s="1"/>
      <c r="C349" s="1"/>
      <c r="D349" s="1"/>
      <c r="E349" s="37"/>
      <c r="F349" s="37"/>
      <c r="G349" s="1"/>
      <c r="H349" s="1"/>
      <c r="I349" s="1"/>
      <c r="J349" s="60"/>
      <c r="L349" s="37"/>
      <c r="M349" s="1"/>
      <c r="N349" s="37" t="s">
        <v>11</v>
      </c>
      <c r="O349" s="37"/>
      <c r="P349" s="1"/>
      <c r="Q349" s="1"/>
    </row>
    <row r="350" spans="2:20" x14ac:dyDescent="0.2">
      <c r="B350" s="1"/>
      <c r="C350" s="1"/>
      <c r="D350" s="1"/>
      <c r="E350" s="37"/>
      <c r="F350" s="37"/>
      <c r="G350" s="1"/>
      <c r="H350" s="1"/>
      <c r="I350" s="1"/>
      <c r="J350" s="60"/>
      <c r="L350" s="37"/>
      <c r="M350" s="1"/>
      <c r="N350" s="50">
        <v>58.38</v>
      </c>
      <c r="O350" s="50"/>
      <c r="P350" s="5"/>
      <c r="Q350" s="5"/>
    </row>
    <row r="351" spans="2:20" x14ac:dyDescent="0.2">
      <c r="B351" s="1"/>
      <c r="C351" s="1"/>
      <c r="D351" s="1"/>
      <c r="E351" s="37"/>
      <c r="F351" s="37"/>
      <c r="G351" s="1"/>
      <c r="H351" s="1"/>
      <c r="I351" s="1"/>
      <c r="J351" s="60"/>
      <c r="L351" s="37"/>
      <c r="M351" s="1"/>
      <c r="N351" s="37"/>
      <c r="O351" s="37"/>
      <c r="P351" s="1"/>
      <c r="Q351" s="1"/>
    </row>
    <row r="352" spans="2:20" x14ac:dyDescent="0.2">
      <c r="B352" s="1"/>
      <c r="C352" s="1"/>
      <c r="D352" s="1"/>
      <c r="E352" s="37"/>
      <c r="F352" s="37"/>
      <c r="G352" s="1"/>
      <c r="H352" s="1"/>
      <c r="I352" s="1"/>
      <c r="J352" s="60"/>
      <c r="L352" s="37"/>
      <c r="M352" s="1"/>
      <c r="N352" s="37"/>
      <c r="O352" s="37"/>
      <c r="P352" s="1"/>
      <c r="Q352" s="1"/>
    </row>
    <row r="362" spans="1:45" x14ac:dyDescent="0.2">
      <c r="L362" s="37"/>
    </row>
    <row r="363" spans="1:45" x14ac:dyDescent="0.2">
      <c r="B363" s="1"/>
      <c r="C363" s="1"/>
      <c r="D363" s="1"/>
      <c r="E363" s="37"/>
      <c r="F363" s="37"/>
      <c r="G363" s="1"/>
      <c r="H363" s="1"/>
      <c r="I363" s="1"/>
      <c r="J363" s="59"/>
      <c r="L363" s="37"/>
      <c r="M363" s="1"/>
      <c r="N363" s="37"/>
      <c r="O363" s="37"/>
      <c r="P363" s="1"/>
      <c r="Q363" s="1"/>
    </row>
    <row r="364" spans="1:45" x14ac:dyDescent="0.2">
      <c r="B364" s="1"/>
      <c r="C364" s="1"/>
      <c r="D364" s="1"/>
      <c r="E364" s="37"/>
      <c r="F364" s="37"/>
      <c r="G364" s="1"/>
      <c r="H364" s="1"/>
      <c r="I364" s="1"/>
      <c r="J364" s="60"/>
      <c r="L364" s="37"/>
      <c r="M364" s="1"/>
      <c r="N364" s="50"/>
      <c r="O364" s="50"/>
      <c r="P364" s="5"/>
      <c r="Q364" s="5"/>
    </row>
    <row r="365" spans="1:45" x14ac:dyDescent="0.2">
      <c r="B365" s="1"/>
      <c r="C365" s="1"/>
      <c r="D365" s="1"/>
      <c r="E365" s="37"/>
      <c r="F365" s="37"/>
      <c r="G365" s="1"/>
      <c r="H365" s="1"/>
      <c r="I365" s="1"/>
      <c r="J365" s="60"/>
      <c r="L365" s="37"/>
      <c r="M365" s="1"/>
      <c r="N365" s="37"/>
      <c r="O365" s="37"/>
      <c r="P365" s="1"/>
      <c r="Q365" s="1"/>
    </row>
    <row r="366" spans="1:45" x14ac:dyDescent="0.2">
      <c r="B366" s="1"/>
      <c r="C366" s="1"/>
      <c r="D366" s="1"/>
      <c r="E366" s="37"/>
      <c r="F366" s="37"/>
      <c r="G366" s="1"/>
      <c r="H366" s="1"/>
      <c r="I366" s="1"/>
      <c r="J366" s="60"/>
      <c r="L366" s="37"/>
      <c r="M366" s="1"/>
      <c r="N366" s="37"/>
      <c r="O366" s="37"/>
      <c r="P366" s="1"/>
      <c r="Q366" s="1"/>
      <c r="S366" s="9"/>
      <c r="T366" s="222"/>
      <c r="U366" s="9"/>
      <c r="V366" s="9"/>
      <c r="W366" s="9"/>
      <c r="X366" s="9"/>
      <c r="Y366" s="222"/>
      <c r="Z366" s="134"/>
      <c r="AA366" s="9"/>
      <c r="AB366" s="9"/>
      <c r="AC366" s="9"/>
      <c r="AD366" s="222"/>
      <c r="AE366" s="9"/>
      <c r="AG366" s="76"/>
      <c r="AH366" s="9"/>
      <c r="AI366" s="222"/>
      <c r="AL366" s="9"/>
      <c r="AM366" s="9"/>
      <c r="AN366" s="222"/>
      <c r="AQ366" s="9"/>
      <c r="AR366" s="9"/>
    </row>
    <row r="367" spans="1:45" s="7" customFormat="1" x14ac:dyDescent="0.2">
      <c r="A367" s="32"/>
      <c r="B367" s="6"/>
      <c r="C367" s="6"/>
      <c r="D367" s="6"/>
      <c r="E367" s="42"/>
      <c r="F367" s="42"/>
      <c r="G367" s="6"/>
      <c r="H367" s="6"/>
      <c r="I367" s="6"/>
      <c r="J367" s="61"/>
      <c r="K367" s="47"/>
      <c r="L367" s="42"/>
      <c r="M367" s="6"/>
      <c r="N367" s="42"/>
      <c r="O367" s="42"/>
      <c r="P367" s="6"/>
      <c r="Q367" s="6"/>
      <c r="S367" s="9"/>
      <c r="T367" s="222"/>
      <c r="U367" s="9"/>
      <c r="V367" s="9"/>
      <c r="W367" s="9"/>
      <c r="X367" s="9"/>
      <c r="Y367" s="222"/>
      <c r="Z367" s="134"/>
      <c r="AA367" s="9"/>
      <c r="AB367" s="9"/>
      <c r="AC367" s="9"/>
      <c r="AD367" s="222"/>
      <c r="AE367" s="9"/>
      <c r="AF367" s="79"/>
      <c r="AG367" s="76"/>
      <c r="AH367" s="9"/>
      <c r="AI367" s="222"/>
      <c r="AL367" s="9"/>
      <c r="AM367" s="9"/>
      <c r="AN367" s="222"/>
      <c r="AQ367" s="9"/>
      <c r="AR367" s="9"/>
      <c r="AS367" s="229"/>
    </row>
    <row r="368" spans="1:45" x14ac:dyDescent="0.2">
      <c r="B368" s="1"/>
      <c r="C368" s="1"/>
      <c r="D368" s="1"/>
      <c r="E368" s="37"/>
      <c r="F368" s="37"/>
      <c r="G368" s="1"/>
      <c r="H368" s="2"/>
      <c r="I368" s="1"/>
      <c r="J368" s="60"/>
      <c r="L368" s="37"/>
      <c r="M368" s="1"/>
      <c r="N368" s="37"/>
      <c r="O368" s="37"/>
      <c r="P368" s="1"/>
      <c r="Q368" s="1"/>
    </row>
    <row r="369" spans="1:45" x14ac:dyDescent="0.2">
      <c r="B369" s="1"/>
      <c r="C369" s="1"/>
      <c r="D369" s="1"/>
      <c r="E369" s="37"/>
      <c r="F369" s="37"/>
      <c r="G369" s="1"/>
      <c r="H369" s="1"/>
      <c r="I369" s="1"/>
      <c r="J369" s="60"/>
      <c r="L369" s="37"/>
      <c r="M369" s="1"/>
      <c r="N369" s="37"/>
      <c r="O369" s="37"/>
      <c r="P369" s="1"/>
      <c r="Q369" s="1"/>
    </row>
    <row r="370" spans="1:45" x14ac:dyDescent="0.2">
      <c r="B370" s="1"/>
      <c r="C370" s="1"/>
      <c r="D370" s="1"/>
      <c r="E370" s="37"/>
      <c r="F370" s="37"/>
      <c r="G370" s="1"/>
      <c r="H370" s="1"/>
      <c r="I370" s="1"/>
      <c r="J370" s="60"/>
      <c r="L370" s="37"/>
      <c r="M370" s="1"/>
      <c r="N370" s="50"/>
      <c r="O370" s="50"/>
      <c r="P370" s="5"/>
      <c r="Q370" s="5"/>
    </row>
    <row r="371" spans="1:45" x14ac:dyDescent="0.2">
      <c r="B371" s="1"/>
      <c r="C371" s="1"/>
      <c r="D371" s="1"/>
      <c r="E371" s="37"/>
      <c r="F371" s="37"/>
      <c r="G371" s="1"/>
      <c r="H371" s="1"/>
      <c r="I371" s="1"/>
      <c r="J371" s="60"/>
      <c r="L371" s="37"/>
      <c r="M371" s="1"/>
      <c r="N371" s="37"/>
      <c r="O371" s="37"/>
      <c r="P371" s="1"/>
      <c r="Q371" s="1"/>
    </row>
    <row r="372" spans="1:45" x14ac:dyDescent="0.2">
      <c r="B372" s="1"/>
      <c r="C372" s="1"/>
      <c r="D372" s="1"/>
      <c r="E372" s="37"/>
      <c r="F372" s="37"/>
      <c r="G372" s="1"/>
      <c r="H372" s="1"/>
      <c r="I372" s="1"/>
      <c r="J372" s="60"/>
      <c r="L372" s="37"/>
      <c r="M372" s="1"/>
      <c r="N372" s="37"/>
      <c r="O372" s="37"/>
      <c r="P372" s="1"/>
      <c r="Q372" s="1"/>
    </row>
    <row r="373" spans="1:45" x14ac:dyDescent="0.2">
      <c r="B373" s="1"/>
      <c r="C373" s="1"/>
      <c r="D373" s="1"/>
      <c r="E373" s="37"/>
      <c r="F373" s="37"/>
      <c r="G373" s="1"/>
      <c r="H373" s="1"/>
      <c r="I373" s="1"/>
      <c r="J373" s="60"/>
      <c r="L373" s="37"/>
      <c r="M373" s="1"/>
      <c r="N373" s="37"/>
      <c r="O373" s="37"/>
      <c r="P373" s="1"/>
      <c r="Q373" s="1"/>
    </row>
    <row r="374" spans="1:45" x14ac:dyDescent="0.2">
      <c r="B374" s="1"/>
      <c r="C374" s="1"/>
      <c r="D374" s="1"/>
      <c r="E374" s="37"/>
      <c r="F374" s="37"/>
      <c r="G374" s="1"/>
      <c r="H374" s="1"/>
      <c r="I374" s="1"/>
      <c r="J374" s="60"/>
      <c r="L374" s="37"/>
      <c r="M374" s="1"/>
      <c r="N374" s="37"/>
      <c r="O374" s="37"/>
      <c r="P374" s="1"/>
      <c r="Q374" s="1"/>
    </row>
    <row r="375" spans="1:45" x14ac:dyDescent="0.2">
      <c r="B375" s="1"/>
      <c r="C375" s="1"/>
      <c r="D375" s="1"/>
      <c r="E375" s="37"/>
      <c r="F375" s="37"/>
      <c r="G375" s="1"/>
      <c r="H375" s="1"/>
      <c r="I375" s="1"/>
      <c r="J375" s="60"/>
      <c r="L375" s="37"/>
      <c r="M375" s="1"/>
      <c r="N375" s="37"/>
      <c r="O375" s="37"/>
      <c r="P375" s="1"/>
      <c r="Q375" s="1"/>
    </row>
    <row r="376" spans="1:45" x14ac:dyDescent="0.2">
      <c r="B376" s="1"/>
      <c r="C376" s="1"/>
      <c r="D376" s="1"/>
      <c r="E376" s="37"/>
      <c r="F376" s="37"/>
      <c r="G376" s="1"/>
      <c r="H376" s="1"/>
      <c r="I376" s="1"/>
      <c r="J376" s="60"/>
      <c r="L376" s="37"/>
      <c r="M376" s="1"/>
      <c r="N376" s="37"/>
      <c r="O376" s="37"/>
      <c r="P376" s="1"/>
      <c r="Q376" s="1"/>
    </row>
    <row r="377" spans="1:45" x14ac:dyDescent="0.2">
      <c r="B377" s="1"/>
      <c r="C377" s="1"/>
      <c r="D377" s="1"/>
      <c r="E377" s="37"/>
      <c r="F377" s="37"/>
      <c r="G377" s="1"/>
      <c r="H377" s="1"/>
      <c r="I377" s="1"/>
      <c r="J377" s="60"/>
      <c r="L377" s="37"/>
      <c r="M377" s="1"/>
      <c r="N377" s="37"/>
      <c r="O377" s="37"/>
      <c r="P377" s="1"/>
      <c r="Q377" s="1"/>
    </row>
    <row r="378" spans="1:45" s="7" customFormat="1" x14ac:dyDescent="0.2">
      <c r="A378" s="32"/>
      <c r="E378" s="45"/>
      <c r="F378" s="45"/>
      <c r="J378" s="64"/>
      <c r="K378" s="47"/>
      <c r="L378" s="45"/>
      <c r="N378" s="45"/>
      <c r="O378" s="45"/>
      <c r="S378" s="9"/>
      <c r="T378" s="222"/>
      <c r="U378" s="9"/>
      <c r="V378" s="9"/>
      <c r="W378" s="9"/>
      <c r="X378" s="9"/>
      <c r="Y378" s="222"/>
      <c r="Z378" s="134"/>
      <c r="AA378" s="9"/>
      <c r="AB378" s="9"/>
      <c r="AC378" s="9"/>
      <c r="AD378" s="222"/>
      <c r="AE378" s="9"/>
      <c r="AF378" s="79"/>
      <c r="AG378" s="76"/>
      <c r="AH378" s="9"/>
      <c r="AI378" s="222"/>
      <c r="AL378" s="9"/>
      <c r="AM378" s="9"/>
      <c r="AN378" s="222"/>
      <c r="AQ378" s="9"/>
      <c r="AR378" s="9"/>
      <c r="AS378" s="229"/>
    </row>
    <row r="379" spans="1:45" x14ac:dyDescent="0.2">
      <c r="B379" s="1"/>
      <c r="C379" s="1"/>
      <c r="D379" s="1"/>
      <c r="E379" s="37"/>
      <c r="F379" s="37"/>
      <c r="G379" s="1"/>
      <c r="H379" s="1"/>
      <c r="I379" s="1"/>
      <c r="J379" s="60"/>
      <c r="L379" s="37"/>
      <c r="M379" s="1"/>
      <c r="N379" s="50"/>
      <c r="O379" s="50"/>
      <c r="P379" s="5"/>
      <c r="Q379" s="5"/>
    </row>
    <row r="380" spans="1:45" x14ac:dyDescent="0.2">
      <c r="B380" s="1"/>
      <c r="C380" s="1"/>
      <c r="D380" s="1"/>
      <c r="E380" s="37"/>
      <c r="F380" s="37"/>
      <c r="G380" s="1"/>
      <c r="H380" s="1"/>
      <c r="I380" s="1"/>
      <c r="J380" s="60"/>
      <c r="L380" s="37"/>
      <c r="M380" s="1"/>
      <c r="N380" s="37"/>
      <c r="O380" s="37"/>
      <c r="P380" s="1"/>
      <c r="Q380" s="1"/>
    </row>
    <row r="381" spans="1:45" x14ac:dyDescent="0.2">
      <c r="B381" s="1"/>
      <c r="C381" s="1"/>
      <c r="D381" s="1"/>
      <c r="E381" s="37"/>
      <c r="F381" s="37"/>
      <c r="G381" s="1"/>
      <c r="H381" s="1"/>
      <c r="I381" s="1"/>
      <c r="J381" s="60"/>
      <c r="L381" s="37"/>
      <c r="M381" s="1"/>
      <c r="N381" s="37"/>
      <c r="O381" s="37"/>
      <c r="P381" s="1"/>
      <c r="Q381" s="1"/>
    </row>
    <row r="382" spans="1:45" x14ac:dyDescent="0.2">
      <c r="B382" s="1"/>
      <c r="C382" s="1"/>
      <c r="D382" s="1"/>
      <c r="E382" s="37"/>
      <c r="F382" s="37"/>
      <c r="G382" s="1"/>
      <c r="H382" s="1"/>
      <c r="I382" s="1"/>
      <c r="J382" s="60"/>
      <c r="L382" s="37"/>
      <c r="M382" s="1"/>
      <c r="N382" s="37"/>
      <c r="O382" s="37"/>
      <c r="P382" s="1"/>
      <c r="Q382" s="1"/>
    </row>
    <row r="383" spans="1:45" x14ac:dyDescent="0.2">
      <c r="B383" s="1"/>
      <c r="C383" s="1"/>
      <c r="D383" s="1"/>
      <c r="E383" s="37"/>
      <c r="F383" s="37"/>
      <c r="G383" s="1"/>
      <c r="H383" s="1"/>
      <c r="I383" s="1"/>
      <c r="J383" s="60"/>
      <c r="L383" s="37"/>
      <c r="M383" s="1"/>
      <c r="N383" s="37"/>
      <c r="O383" s="37"/>
      <c r="P383" s="1"/>
      <c r="Q383" s="1"/>
    </row>
    <row r="384" spans="1:45" x14ac:dyDescent="0.2">
      <c r="B384" s="1"/>
      <c r="C384" s="1"/>
      <c r="D384" s="1"/>
      <c r="E384" s="37"/>
      <c r="F384" s="37"/>
      <c r="G384" s="1"/>
      <c r="H384" s="1"/>
      <c r="I384" s="1"/>
      <c r="J384" s="60"/>
      <c r="L384" s="37"/>
      <c r="M384" s="1"/>
      <c r="N384" s="37"/>
      <c r="O384" s="37"/>
      <c r="P384" s="1"/>
      <c r="Q384" s="1"/>
    </row>
    <row r="385" spans="1:45" x14ac:dyDescent="0.2">
      <c r="B385" s="1"/>
      <c r="C385" s="1"/>
      <c r="D385" s="1"/>
      <c r="E385" s="37"/>
      <c r="F385" s="37"/>
      <c r="G385" s="1"/>
      <c r="H385" s="1"/>
      <c r="I385" s="1"/>
      <c r="J385" s="60"/>
      <c r="L385" s="37"/>
      <c r="M385" s="1"/>
      <c r="N385" s="37"/>
      <c r="O385" s="37"/>
      <c r="P385" s="1"/>
      <c r="Q385" s="1"/>
      <c r="S385" s="9"/>
      <c r="T385" s="222"/>
      <c r="U385" s="9"/>
      <c r="V385" s="9"/>
      <c r="W385" s="9"/>
      <c r="X385" s="9"/>
      <c r="Y385" s="222"/>
      <c r="Z385" s="134"/>
      <c r="AA385" s="9"/>
      <c r="AB385" s="9"/>
      <c r="AC385" s="9"/>
      <c r="AD385" s="222"/>
      <c r="AE385" s="9"/>
      <c r="AG385" s="76"/>
      <c r="AH385" s="9"/>
      <c r="AI385" s="222"/>
      <c r="AL385" s="9"/>
      <c r="AM385" s="9"/>
      <c r="AN385" s="222"/>
      <c r="AQ385" s="9"/>
      <c r="AR385" s="9"/>
    </row>
    <row r="386" spans="1:45" s="7" customFormat="1" x14ac:dyDescent="0.2">
      <c r="A386" s="32"/>
      <c r="E386" s="45"/>
      <c r="F386" s="45"/>
      <c r="J386" s="64"/>
      <c r="K386" s="47"/>
      <c r="L386" s="45"/>
      <c r="N386" s="45"/>
      <c r="O386" s="45"/>
      <c r="S386" s="9"/>
      <c r="T386" s="222"/>
      <c r="U386" s="9"/>
      <c r="V386" s="9"/>
      <c r="W386" s="9"/>
      <c r="X386" s="9"/>
      <c r="Y386" s="222"/>
      <c r="Z386" s="134"/>
      <c r="AA386" s="9"/>
      <c r="AB386" s="9"/>
      <c r="AC386" s="9"/>
      <c r="AD386" s="222"/>
      <c r="AE386" s="9"/>
      <c r="AF386" s="79"/>
      <c r="AG386" s="76"/>
      <c r="AH386" s="9"/>
      <c r="AI386" s="222"/>
      <c r="AL386" s="9"/>
      <c r="AM386" s="9"/>
      <c r="AN386" s="222"/>
      <c r="AQ386" s="9"/>
      <c r="AR386" s="9"/>
      <c r="AS386" s="229"/>
    </row>
    <row r="387" spans="1:45" x14ac:dyDescent="0.2">
      <c r="B387" s="1"/>
      <c r="C387" s="1"/>
      <c r="D387" s="1"/>
      <c r="E387" s="37"/>
      <c r="F387" s="37"/>
      <c r="G387" s="1"/>
      <c r="H387" s="1"/>
      <c r="I387" s="1"/>
      <c r="J387" s="59"/>
      <c r="L387" s="37"/>
      <c r="M387" s="1"/>
      <c r="N387" s="37"/>
      <c r="O387" s="37"/>
      <c r="P387" s="1"/>
      <c r="Q387" s="1"/>
    </row>
    <row r="388" spans="1:45" x14ac:dyDescent="0.2">
      <c r="B388" s="1"/>
      <c r="C388" s="1"/>
      <c r="D388" s="1"/>
      <c r="E388" s="37"/>
      <c r="F388" s="37"/>
      <c r="G388" s="1"/>
      <c r="H388" s="1"/>
      <c r="I388" s="1"/>
      <c r="J388" s="60"/>
      <c r="L388" s="37"/>
      <c r="M388" s="1"/>
      <c r="N388" s="50"/>
      <c r="O388" s="50"/>
      <c r="P388" s="5"/>
      <c r="Q388" s="5"/>
    </row>
    <row r="389" spans="1:45" x14ac:dyDescent="0.2">
      <c r="B389" s="1"/>
      <c r="C389" s="1"/>
      <c r="D389" s="1"/>
      <c r="E389" s="37"/>
      <c r="F389" s="37"/>
      <c r="G389" s="1"/>
      <c r="H389" s="1"/>
      <c r="I389" s="1"/>
      <c r="J389" s="60"/>
      <c r="L389" s="37"/>
      <c r="M389" s="1"/>
      <c r="N389" s="37"/>
      <c r="O389" s="37"/>
      <c r="P389" s="1"/>
      <c r="Q389" s="1"/>
    </row>
    <row r="390" spans="1:45" x14ac:dyDescent="0.2">
      <c r="B390" s="1"/>
      <c r="C390" s="1"/>
      <c r="D390" s="1"/>
      <c r="E390" s="37"/>
      <c r="F390" s="37"/>
      <c r="G390" s="1"/>
      <c r="H390" s="1"/>
      <c r="I390" s="1"/>
      <c r="J390" s="60"/>
      <c r="L390" s="37"/>
      <c r="M390" s="1"/>
      <c r="N390" s="37"/>
      <c r="O390" s="37"/>
      <c r="P390" s="1"/>
      <c r="Q390" s="1"/>
    </row>
    <row r="397" spans="1:45" x14ac:dyDescent="0.2">
      <c r="J397" s="60"/>
      <c r="N397" s="37"/>
      <c r="O397" s="37"/>
      <c r="P397" s="1"/>
      <c r="Q397" s="1"/>
    </row>
    <row r="399" spans="1:45" x14ac:dyDescent="0.2">
      <c r="L399" s="37"/>
    </row>
    <row r="401" spans="2:18" x14ac:dyDescent="0.2">
      <c r="R401" s="1"/>
    </row>
    <row r="402" spans="2:18" x14ac:dyDescent="0.2">
      <c r="R402" s="1"/>
    </row>
    <row r="403" spans="2:18" x14ac:dyDescent="0.2">
      <c r="R403" s="1"/>
    </row>
    <row r="404" spans="2:18" x14ac:dyDescent="0.2">
      <c r="R404" s="1"/>
    </row>
    <row r="405" spans="2:18" x14ac:dyDescent="0.2">
      <c r="R405" s="1"/>
    </row>
    <row r="406" spans="2:18" x14ac:dyDescent="0.2">
      <c r="R406" s="1"/>
    </row>
    <row r="407" spans="2:18" x14ac:dyDescent="0.2">
      <c r="R407" s="1"/>
    </row>
    <row r="413" spans="2:18" x14ac:dyDescent="0.2">
      <c r="B413" s="1"/>
      <c r="C413" s="1"/>
      <c r="D413" s="1"/>
      <c r="E413" s="37"/>
      <c r="F413" s="37"/>
      <c r="G413" s="1"/>
      <c r="H413" s="1"/>
      <c r="I413" s="1"/>
      <c r="J413" s="60"/>
      <c r="L413" s="37"/>
      <c r="M413" s="1"/>
      <c r="N413" s="37"/>
      <c r="O413" s="37"/>
      <c r="P413" s="1"/>
      <c r="Q413" s="1"/>
    </row>
    <row r="436" spans="12:12" x14ac:dyDescent="0.2">
      <c r="L436" s="37"/>
    </row>
  </sheetData>
  <autoFilter ref="M1:M436" xr:uid="{00000000-0009-0000-0000-000000000000}"/>
  <phoneticPr fontId="2" type="noConversion"/>
  <hyperlinks>
    <hyperlink ref="K39" r:id="rId1" display="http://www.femminaitaliangrill.com/" xr:uid="{00000000-0004-0000-0000-000000000000}"/>
  </hyperlinks>
  <printOptions gridLines="1"/>
  <pageMargins left="0.75" right="0.75" top="1" bottom="1" header="0.5" footer="0.5"/>
  <pageSetup scale="60" fitToWidth="2" orientation="landscape" horizontalDpi="4294967293" r:id="rId2"/>
  <headerFooter alignWithMargins="0">
    <oddHeader>&amp;CQuartet___________________
2/12    2/13    2/14
Sun     Mon    Tues</oddHead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sqref="A1:C35"/>
    </sheetView>
  </sheetViews>
  <sheetFormatPr defaultRowHeight="12.75" x14ac:dyDescent="0.2"/>
  <sheetData>
    <row r="1" spans="1:4" x14ac:dyDescent="0.2">
      <c r="A1" s="10" t="s">
        <v>34</v>
      </c>
    </row>
    <row r="2" spans="1:4" x14ac:dyDescent="0.2">
      <c r="A2" s="10" t="s">
        <v>35</v>
      </c>
      <c r="B2" s="10" t="s">
        <v>36</v>
      </c>
      <c r="C2" s="10" t="s">
        <v>37</v>
      </c>
      <c r="D2" s="10" t="s">
        <v>325</v>
      </c>
    </row>
    <row r="3" spans="1:4" x14ac:dyDescent="0.2">
      <c r="A3" t="s">
        <v>347</v>
      </c>
    </row>
    <row r="4" spans="1:4" x14ac:dyDescent="0.2">
      <c r="A4" t="s">
        <v>348</v>
      </c>
    </row>
    <row r="6" spans="1:4" x14ac:dyDescent="0.2">
      <c r="A6" t="s">
        <v>349</v>
      </c>
      <c r="B6" t="s">
        <v>350</v>
      </c>
      <c r="C6" t="s">
        <v>351</v>
      </c>
    </row>
    <row r="7" spans="1:4" x14ac:dyDescent="0.2">
      <c r="A7">
        <v>42</v>
      </c>
      <c r="B7" s="206">
        <v>3.32</v>
      </c>
      <c r="C7">
        <f>(A7*B7)</f>
        <v>139.44</v>
      </c>
    </row>
    <row r="10" spans="1:4" x14ac:dyDescent="0.2">
      <c r="A10" s="10" t="s">
        <v>352</v>
      </c>
    </row>
    <row r="20" spans="1:3" x14ac:dyDescent="0.2">
      <c r="A20" s="10" t="s">
        <v>355</v>
      </c>
      <c r="C20" s="206">
        <f>SUM(C21:C25)</f>
        <v>171.74</v>
      </c>
    </row>
    <row r="21" spans="1:3" x14ac:dyDescent="0.2">
      <c r="A21" s="10" t="s">
        <v>356</v>
      </c>
      <c r="C21" s="206">
        <v>1</v>
      </c>
    </row>
    <row r="22" spans="1:3" x14ac:dyDescent="0.2">
      <c r="A22" s="10" t="s">
        <v>357</v>
      </c>
      <c r="C22" s="206">
        <v>56.4</v>
      </c>
    </row>
    <row r="23" spans="1:3" x14ac:dyDescent="0.2">
      <c r="A23" s="10" t="s">
        <v>358</v>
      </c>
      <c r="C23" s="206">
        <v>46.22</v>
      </c>
    </row>
    <row r="24" spans="1:3" x14ac:dyDescent="0.2">
      <c r="A24" s="10" t="s">
        <v>359</v>
      </c>
      <c r="C24" s="206">
        <v>1</v>
      </c>
    </row>
    <row r="25" spans="1:3" x14ac:dyDescent="0.2">
      <c r="A25" s="10" t="s">
        <v>360</v>
      </c>
      <c r="C25" s="206">
        <v>67.12</v>
      </c>
    </row>
    <row r="30" spans="1:3" x14ac:dyDescent="0.2">
      <c r="A30" s="10" t="s">
        <v>364</v>
      </c>
    </row>
    <row r="31" spans="1:3" x14ac:dyDescent="0.2">
      <c r="A31" s="10" t="s">
        <v>365</v>
      </c>
      <c r="B31" s="208" t="s">
        <v>366</v>
      </c>
    </row>
    <row r="32" spans="1:3" x14ac:dyDescent="0.2">
      <c r="A32">
        <v>0</v>
      </c>
      <c r="B32" s="206">
        <v>0.27</v>
      </c>
      <c r="C32" s="206">
        <f>(A32*B32)</f>
        <v>0</v>
      </c>
    </row>
    <row r="33" spans="1:1" x14ac:dyDescent="0.2">
      <c r="A33" s="10" t="s">
        <v>367</v>
      </c>
    </row>
    <row r="34" spans="1:1" x14ac:dyDescent="0.2">
      <c r="A34" s="10" t="s">
        <v>368</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The Schwartzbys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JJAKD</dc:creator>
  <cp:lastModifiedBy>Richard</cp:lastModifiedBy>
  <cp:lastPrinted>2014-02-13T01:08:25Z</cp:lastPrinted>
  <dcterms:created xsi:type="dcterms:W3CDTF">2011-12-22T15:01:43Z</dcterms:created>
  <dcterms:modified xsi:type="dcterms:W3CDTF">2019-04-22T00:48:39Z</dcterms:modified>
</cp:coreProperties>
</file>